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andra Vaclavek\Downloads\"/>
    </mc:Choice>
  </mc:AlternateContent>
  <xr:revisionPtr revIDLastSave="0" documentId="13_ncr:1_{65AE3232-4070-436D-8112-82D98EE63194}" xr6:coauthVersionLast="47" xr6:coauthVersionMax="47" xr10:uidLastSave="{00000000-0000-0000-0000-000000000000}"/>
  <bookViews>
    <workbookView xWindow="-120" yWindow="-120" windowWidth="29040" windowHeight="15840" activeTab="5" xr2:uid="{00000000-000D-0000-FFFF-FFFF00000000}"/>
  </bookViews>
  <sheets>
    <sheet name="Građ. obrt.-radovi" sheetId="1" r:id="rId1"/>
    <sheet name="Vodovod i kanalizacija" sheetId="2" r:id="rId2"/>
    <sheet name="Strojarske instalacije" sheetId="3" r:id="rId3"/>
    <sheet name="Elektrotehničke instalacije" sheetId="4" r:id="rId4"/>
    <sheet name="Oprema" sheetId="6" r:id="rId5"/>
    <sheet name="Sveukupna rekapitulacija" sheetId="5" r:id="rId6"/>
  </sheets>
  <definedNames>
    <definedName name="_xlnm.Print_Area" localSheetId="0">'Građ. obrt.-radovi'!$A$1:$F$234</definedName>
    <definedName name="_xlnm.Print_Area" localSheetId="4">Oprema!$A$1:$G$29</definedName>
    <definedName name="_xlnm.Print_Area" localSheetId="2">'Strojarske instalacije'!$A$1:$H$40</definedName>
    <definedName name="_xlnm.Print_Area" localSheetId="1">'Vodovod i kanalizacija'!$A$1:$F$172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5" i="4" l="1"/>
  <c r="F76" i="4"/>
  <c r="F67" i="4"/>
  <c r="F59" i="4"/>
  <c r="F52" i="4"/>
  <c r="F23" i="4"/>
  <c r="F17" i="4"/>
  <c r="F19" i="4" s="1"/>
  <c r="F215" i="4" s="1"/>
  <c r="F13" i="1"/>
  <c r="F209" i="4"/>
  <c r="F208" i="4"/>
  <c r="F207" i="4"/>
  <c r="F206" i="4"/>
  <c r="F203" i="4"/>
  <c r="F201" i="4"/>
  <c r="F211" i="4" s="1"/>
  <c r="F189" i="4"/>
  <c r="F187" i="4"/>
  <c r="F186" i="4"/>
  <c r="F183" i="4"/>
  <c r="F191" i="4" s="1"/>
  <c r="F177" i="4"/>
  <c r="F176" i="4"/>
  <c r="F175" i="4"/>
  <c r="F174" i="4"/>
  <c r="F173" i="4"/>
  <c r="F170" i="4"/>
  <c r="F169" i="4"/>
  <c r="F167" i="4"/>
  <c r="F166" i="4"/>
  <c r="F165" i="4"/>
  <c r="F163" i="4"/>
  <c r="F162" i="4"/>
  <c r="F161" i="4"/>
  <c r="F160" i="4"/>
  <c r="F157" i="4"/>
  <c r="F154" i="4"/>
  <c r="F151" i="4"/>
  <c r="F148" i="4"/>
  <c r="F145" i="4"/>
  <c r="F142" i="4"/>
  <c r="F179" i="4" s="1"/>
  <c r="F135" i="4"/>
  <c r="F133" i="4"/>
  <c r="F132" i="4"/>
  <c r="F131" i="4"/>
  <c r="F130" i="4"/>
  <c r="F129" i="4"/>
  <c r="F128" i="4"/>
  <c r="F125" i="4"/>
  <c r="F116" i="4"/>
  <c r="F115" i="4"/>
  <c r="F114" i="4"/>
  <c r="F113" i="4"/>
  <c r="F110" i="4"/>
  <c r="F109" i="4"/>
  <c r="F108" i="4"/>
  <c r="F107" i="4"/>
  <c r="F106" i="4"/>
  <c r="F103" i="4"/>
  <c r="F93" i="4"/>
  <c r="F75" i="4"/>
  <c r="F74" i="4"/>
  <c r="F45" i="4"/>
  <c r="F43" i="4"/>
  <c r="F137" i="4" s="1"/>
  <c r="F29" i="4"/>
  <c r="F27" i="4"/>
  <c r="F25" i="4"/>
  <c r="H18" i="3"/>
  <c r="H27" i="3"/>
  <c r="F31" i="4" l="1"/>
  <c r="F223" i="4"/>
  <c r="F219" i="4"/>
  <c r="F217" i="4"/>
  <c r="F221" i="4"/>
  <c r="F225" i="4"/>
  <c r="G25" i="6"/>
  <c r="G23" i="6"/>
  <c r="G21" i="6"/>
  <c r="G19" i="6"/>
  <c r="G17" i="6"/>
  <c r="G15" i="6"/>
  <c r="G13" i="6"/>
  <c r="G11" i="6"/>
  <c r="G9" i="6"/>
  <c r="G7" i="6"/>
  <c r="G5" i="6"/>
  <c r="G28" i="6" s="1"/>
  <c r="B37" i="3"/>
  <c r="B36" i="3"/>
  <c r="H29" i="3"/>
  <c r="H30" i="3"/>
  <c r="H25" i="3"/>
  <c r="H33" i="3" s="1"/>
  <c r="H16" i="3"/>
  <c r="H14" i="3"/>
  <c r="H12" i="3"/>
  <c r="H20" i="3" s="1"/>
  <c r="B168" i="2"/>
  <c r="B166" i="2"/>
  <c r="B164" i="2"/>
  <c r="B162" i="2"/>
  <c r="F154" i="2"/>
  <c r="F150" i="2"/>
  <c r="F147" i="2"/>
  <c r="F144" i="2"/>
  <c r="F141" i="2"/>
  <c r="F138" i="2"/>
  <c r="F132" i="2"/>
  <c r="F156" i="2" s="1"/>
  <c r="F118" i="2"/>
  <c r="F115" i="2"/>
  <c r="F112" i="2"/>
  <c r="F109" i="2"/>
  <c r="F108" i="2"/>
  <c r="F107" i="2"/>
  <c r="F104" i="2"/>
  <c r="F101" i="2"/>
  <c r="F98" i="2"/>
  <c r="F95" i="2"/>
  <c r="F94" i="2"/>
  <c r="F91" i="2"/>
  <c r="F88" i="2"/>
  <c r="F85" i="2"/>
  <c r="F82" i="2"/>
  <c r="F121" i="2" s="1"/>
  <c r="F60" i="2"/>
  <c r="F44" i="2"/>
  <c r="F41" i="2"/>
  <c r="F40" i="2"/>
  <c r="F37" i="2"/>
  <c r="F31" i="2"/>
  <c r="F30" i="2"/>
  <c r="F34" i="2"/>
  <c r="E227" i="4" l="1"/>
  <c r="H16" i="5"/>
  <c r="H14" i="5"/>
  <c r="F168" i="2"/>
  <c r="F166" i="2"/>
  <c r="H37" i="3"/>
  <c r="H36" i="3"/>
  <c r="H39" i="3" s="1"/>
  <c r="H12" i="5" l="1"/>
  <c r="F72" i="2" l="1"/>
  <c r="F69" i="2"/>
  <c r="F66" i="2"/>
  <c r="F63" i="2"/>
  <c r="F59" i="2"/>
  <c r="F58" i="2"/>
  <c r="F55" i="2"/>
  <c r="F50" i="2"/>
  <c r="F49" i="2"/>
  <c r="F48" i="2"/>
  <c r="F74" i="2" s="1"/>
  <c r="F21" i="2"/>
  <c r="F18" i="2"/>
  <c r="F15" i="2"/>
  <c r="F12" i="2"/>
  <c r="F9" i="2"/>
  <c r="F23" i="2" s="1"/>
  <c r="F196" i="1"/>
  <c r="F193" i="1"/>
  <c r="F190" i="1"/>
  <c r="F198" i="1" s="1"/>
  <c r="F182" i="1"/>
  <c r="F179" i="1"/>
  <c r="F176" i="1"/>
  <c r="F184" i="1" s="1"/>
  <c r="F168" i="1"/>
  <c r="F167" i="1"/>
  <c r="F153" i="1"/>
  <c r="F152" i="1"/>
  <c r="F170" i="1" s="1"/>
  <c r="F144" i="1"/>
  <c r="F146" i="1" s="1"/>
  <c r="F209" i="1" s="1"/>
  <c r="F136" i="1"/>
  <c r="F138" i="1" s="1"/>
  <c r="F207" i="1" s="1"/>
  <c r="F118" i="1"/>
  <c r="F124" i="1"/>
  <c r="F121" i="1"/>
  <c r="F115" i="1"/>
  <c r="F112" i="1"/>
  <c r="F126" i="1" s="1"/>
  <c r="F60" i="1"/>
  <c r="F101" i="1"/>
  <c r="F103" i="1" s="1"/>
  <c r="F203" i="1" s="1"/>
  <c r="F78" i="1"/>
  <c r="F75" i="1"/>
  <c r="F72" i="1"/>
  <c r="F71" i="1"/>
  <c r="F81" i="1" s="1"/>
  <c r="F49" i="1"/>
  <c r="F48" i="1"/>
  <c r="F57" i="1"/>
  <c r="F45" i="1"/>
  <c r="F44" i="1"/>
  <c r="F52" i="1" s="1"/>
  <c r="F37" i="1"/>
  <c r="F34" i="1"/>
  <c r="F30" i="1"/>
  <c r="F27" i="1"/>
  <c r="F24" i="1"/>
  <c r="F21" i="1"/>
  <c r="F20" i="1"/>
  <c r="F17" i="1"/>
  <c r="F14" i="1"/>
  <c r="F10" i="1"/>
  <c r="F39" i="1" s="1"/>
  <c r="F211" i="1" l="1"/>
  <c r="F215" i="1"/>
  <c r="F213" i="1"/>
  <c r="F164" i="2"/>
  <c r="F162" i="2"/>
  <c r="F171" i="2" s="1"/>
  <c r="F205" i="1"/>
  <c r="F217" i="1" s="1"/>
  <c r="F63" i="1"/>
  <c r="F90" i="1" s="1"/>
  <c r="F88" i="1"/>
  <c r="F92" i="1"/>
  <c r="F86" i="1"/>
  <c r="F94" i="1" s="1"/>
  <c r="F222" i="1" l="1"/>
  <c r="F224" i="1"/>
  <c r="H8" i="5" s="1"/>
  <c r="H10" i="5"/>
  <c r="H6" i="5" l="1"/>
  <c r="H18" i="5" s="1"/>
  <c r="F226" i="1"/>
  <c r="H20" i="5"/>
  <c r="H19" i="5" s="1"/>
</calcChain>
</file>

<file path=xl/sharedStrings.xml><?xml version="1.0" encoding="utf-8"?>
<sst xmlns="http://schemas.openxmlformats.org/spreadsheetml/2006/main" count="710" uniqueCount="416">
  <si>
    <t>GRAĐEVINSKI RADOVI</t>
  </si>
  <si>
    <t>I. DEMONTAŽE I PRIPREMNI  RADOVI</t>
  </si>
  <si>
    <t>1.</t>
  </si>
  <si>
    <t>Ručno rušenje dijela drvene stropne konstrukcije iznad 1. kata. Stropna konstrukcija se sastoji od  slijepog poda, stropnih greda, daske, štukatur trske, žbuke.  Uklanja se sve osim stropnih greda i daske.  Radove izvoditi pažljivo, u skladu sa pravilima struke, te primjeniti sve potrebne mjere zaštite na radu. Sav šut izvesti iz prostora, utovariti u vozilo i odvesti na  ovlaštenu deponiju u skladu sa Zakonom. Obračun po m2 sve komplet s odvozom.</t>
  </si>
  <si>
    <t>m2</t>
  </si>
  <si>
    <t>2.</t>
  </si>
  <si>
    <t>Skidanje svih postojećih slojeva tapete, boje i gletanja sa zidova i stropova (prostorije br. 1,4,5). U stavci je obračunata i potrebna radna skela i odvoz šuta na ovlaštenu deponiju u skladu sa zakonom. Obračun po m2 sve komplet.</t>
  </si>
  <si>
    <t>- zidovi</t>
  </si>
  <si>
    <t xml:space="preserve">- stropovi </t>
  </si>
  <si>
    <t>3.</t>
  </si>
  <si>
    <t xml:space="preserve">Vađenje postojeće unutarnje  drvene stolarije i odvoz na ovlaštenu deponiju u skladu sa Zakonom. U stavci uračunat sav potreban rad i odvoz. Obračun po kom. sve komplet. </t>
  </si>
  <si>
    <t>- do 2 m2</t>
  </si>
  <si>
    <t>kom.</t>
  </si>
  <si>
    <t>4.</t>
  </si>
  <si>
    <t>Vađenje postojećih vanjskih drvenih  vrata i drvenih prozora. U stavci uračunata i demontaža postojećih roleta/grilja na drvenim prozorima. Obračun po kom izvađenih i odveženih vrata i prozora na ovlaštenu deponiju u skladu sa Zakonom.</t>
  </si>
  <si>
    <t>- vel do 2 m2</t>
  </si>
  <si>
    <t>- vel preko 2 m2</t>
  </si>
  <si>
    <t>5.</t>
  </si>
  <si>
    <t>Demontaža postojećih podnih pvc i tekstilnih obloga zajedno sa lajsnama u prostorijama br. 1,2,3,4 i odvoz na ovlaštenu deponiju u skladu sa Zakonom. Obračun po m2 sve komplet.</t>
  </si>
  <si>
    <t>pod</t>
  </si>
  <si>
    <t>6.</t>
  </si>
  <si>
    <t>Obijanje podnih keramičkih pločica zajedno sa slojem estriha  utovarom i odvozom materijala-šute na ovlaštenu deponiju u skladu sa Zakonom. Prilikom obijanja podnih keramičkih pločica  voditi računa da ne dođe do oštećenja podne betonske ploče ( stropne ploče prizemlja ). Obračun po m2 obijenih pločica.</t>
  </si>
  <si>
    <t>7.</t>
  </si>
  <si>
    <t>Ručno štemanje i razbijanje postojeće žbuke i oboge od pločica na dijelu u prostorijama br. 1,2,3 sve do čiste površine zida i odvoz šuta na ovlaštenu deponiju u skladu sa Zakonom. Obračun po m2 sve komplet.</t>
  </si>
  <si>
    <t>8.</t>
  </si>
  <si>
    <t>Strojno i ručno razbijanje postojećeg AB platoa uz prizemlje (iznad spoja kanalizacije) i odvoz šuta na ovlaštenu deponiju u skladu sa Zakonom. Obračun po m3 sve komplet.</t>
  </si>
  <si>
    <t>m3</t>
  </si>
  <si>
    <t>9.</t>
  </si>
  <si>
    <t>Rušenje  dijela postojećeg dimnjaka zidanog punom opekom (dio dimnjaka na katu, tavanskom prostoru i iznad krova ). Sav šut odvesti na ovlaštenu deponiju u skladu sa Zakonom. Obračun po m3 sve komplet s odvozom.</t>
  </si>
  <si>
    <t>UKUPNO  I.</t>
  </si>
  <si>
    <t>II.  BETONSKI I ARMIRANOBETONSKI RADOVI</t>
  </si>
  <si>
    <t>- AB ploča debljine 10 cm</t>
  </si>
  <si>
    <t>Betoniranje armirano betonske podne ploče platoa betonom C25, debljine 10,00 cm.  Beton se ugrađuje preko tampon sloja izvedenog od kamenog agregata debljine 25,0 cm. Podnu ploču armirat armaturnom mrežom. Armatura konstruktivna i uračunata je u cijenu. U cijenu uračunati sav potreban rad, materijal, prijenos  Obračun po m3 ugrađenog betona i m2 potrebne oplate.</t>
  </si>
  <si>
    <t>- oplata jednostrana</t>
  </si>
  <si>
    <t>Grubo i fino žbukanje unutarnjih postojećih zidova sa kojih se uklanjala žbuka  vapneno cementnom  žbukom (prostorija br. 1,2,3). Prije nanošenja podlogu nakvasiti vodom.  Na zidove prije žbukanja nabaciti cementni špric.Izvođač je dužan voditi računa o zaštiti postojeće stolarije i postojećih podova koji se ne uklanjaju. U  stavci uračunat sav rad, materijal i pokretna radna skela. Obračun po m2 sve komplet.</t>
  </si>
  <si>
    <t>-beton</t>
  </si>
  <si>
    <t>-oplata</t>
  </si>
  <si>
    <t>UKUPNO  II.</t>
  </si>
  <si>
    <t>Betoniranje i krpanje  betonom C 25 postojeće podne ploče nakon prepravaka u kanalizaciji u odgovarajućoj daščanoj oplati. U stavku uračunati sva potrebna podupiranja. Obračun po m3 ugrađenog betona, m2 ugrađene oplate oplate.</t>
  </si>
  <si>
    <t xml:space="preserve"> - horizontalna hidroizolacija</t>
  </si>
  <si>
    <t xml:space="preserve"> - vertikalna hidroizolacija</t>
  </si>
  <si>
    <t>Izrada horizontalne i vertikalne hidroizolacije prostorija br. 1 i 2 ( gdje se postavljaju ker. pločice) dvokomponentno hidroizolacijskom visokoelastičnim cementnim mortom u 2 sloja. Mort se nanosi u dva jednaka tanka sloja ( 1 mm po sloju).U prvi sloj se utisnuti mrežicu od alkano otpornih staklenih vlakana. Na rubove je potrebno izvesti ojačanja sa rubnim trakama. Izolaciju izvesti vertikalno uz zidove visine 2,05 m. U  jediničnu cijenu uključiti sve gore navedeno,  materijal i rad. Obračun po m2.</t>
  </si>
  <si>
    <t>Dobava i postavljanje toplinske izolacije poda na katu debljine 5,0 cm cm  min  ( 15 kg/m3) . Izolacija se postavlja na strop prizemlja. U stavci uračunati sav pričvrsni materijal. Obračun po m2 sve komplet .</t>
  </si>
  <si>
    <t>- troslojna kombi ploča sa jezgrom od stiropora</t>
  </si>
  <si>
    <t xml:space="preserve"> III. ZIDARSKI RADOVI</t>
  </si>
  <si>
    <t>UKUPNO  III.</t>
  </si>
  <si>
    <t>IV. IZOLATERSKI RADOVI</t>
  </si>
  <si>
    <t>UKUPNO  IV.</t>
  </si>
  <si>
    <t xml:space="preserve">A.  REKAPITULACIJA  GRAĐEVINSKIH RADOVA </t>
  </si>
  <si>
    <t>I  DEMONTAŽA I PRIPREMNI RADOVI</t>
  </si>
  <si>
    <t>II  BETONSKI I ARMIRANOBETONSKI RADOVI</t>
  </si>
  <si>
    <t>III ZIDARSKI RADOVI</t>
  </si>
  <si>
    <t>IV  IZOLATERSKI RADOVI</t>
  </si>
  <si>
    <t>OBRTNIČKI RADOVI</t>
  </si>
  <si>
    <t>I.   LIMARSKI RADOVI</t>
  </si>
  <si>
    <t>Izrada, dobava i ugradnja aluminijskih plastificiranih prozorskih klupčica u boji stolarije na aluminijskim prozorima . Debljina lima je 2,0 mm, a sa obje strane na krajevima klupčice ugraditi aluminijsku krajnik. Nagib klupčice od prozora prema van iznosi 5%. Visina čela ( okapnice ) iznosi 40 mm. U stavci uračunat sav materijal i rad. Obračun po ml sve komplet. Vidi shemu stolarije.</t>
  </si>
  <si>
    <t>m'</t>
  </si>
  <si>
    <t xml:space="preserve"> klupčica širine 20,0 cm</t>
  </si>
  <si>
    <t>-blok opeka 20 cm</t>
  </si>
  <si>
    <t>Podzidavnje vanjskih zidova debljine 20 cm blok opekom u produžnom cementnom mortu M-5 ispod prozora i oko prozora. U cijenu uračunati sav rad, materijal, prijenose i potrebnu radnu skelu. Obračun po m3 i m1. izvedenog zida.</t>
  </si>
  <si>
    <t xml:space="preserve">Napomena: prije izrade stolarije sve mjere prekontrolirati na licu mjesta </t>
  </si>
  <si>
    <t>OPĆI OPIS</t>
  </si>
  <si>
    <r>
      <t xml:space="preserve">Prozore izraditi od PVC profila  sa 6 komora, 3 brtve, maksimalnog koeficijenta prolaska topline Uf=1,0 W/m2K. Profil sa vanjske i unutarnje strane izvesti u boji po izboru invenstitora. Okov izvesti  tako da su sve točke zatvaranja izvedene sa sigurnosnim pločicama. Ugraditi troslojno IZO staklo ukupne debljine 44 mm (4+16+4+16+4), punjeno argonom ( Low-E premaz na prvom i trećem staklu ), sa PVC distancerima i koeficijentom prolaska topline Ug=0,6 W/m2K. Izraditi prema HRN EU ISO 10077 (ili jednakovrijedna), s maksimalnim ukupnim koeficijentom prolaska topline Uw=1,0 W/m2K. </t>
    </r>
    <r>
      <rPr>
        <sz val="11"/>
        <color indexed="8"/>
        <rFont val="Arial CE"/>
        <family val="2"/>
        <charset val="238"/>
      </rPr>
      <t>Montažu stolarije vršiti prema RAL smjernicama, brtvenom trakom sa "3 u 1" rješenjem. U stavku uključiti komarnik i rolete.</t>
    </r>
    <r>
      <rPr>
        <sz val="11"/>
        <color theme="1"/>
        <rFont val="Arial CE"/>
        <charset val="238"/>
      </rPr>
      <t xml:space="preserve"> Sva vrata opremiti sigurnosnim bravama.</t>
    </r>
  </si>
  <si>
    <t>II.  PVC STOLARIJA</t>
  </si>
  <si>
    <t>- vel. 110/205 cm</t>
  </si>
  <si>
    <t>Izrada, dobava i ugradnja jednodijelnih vrata vel. 110/205 cm ulaznih vrata kata. Vratno krilo je sa ispunom od PVC panela i stalka debljine 40,00 mm. Otvaranje vrata je zaokretno.  Ukupni koeficijent prolaska topline za stijenu iznosi Uw ≤ 1,0 W/m²K, Uf≤ 1,0 i za staklo Ug ≤ 0,6 W/m²K. Vrata opremljena svi pripadajućim okovima, kvakom, bravom. Obračun po kom sve komplet.</t>
  </si>
  <si>
    <t>- vel. 70/135 cm</t>
  </si>
  <si>
    <t>Izrada, dobava i ugradnja jednodijelnog prozora vel. 70/135 cm u prostoriji br.1. Otvaranje je otklopno-zaokretno. Ispuna polja je mutno staklo. Ukupni koeficijent prolaska topline za stijenu iznosi Uw ≤ 1,0 W/m²K, Uf≤ 1,0 i za staklo Ug ≤ 0,6 W/m²K.. Sve ostalo prema općem opisu. Obračun po kom sve komplet.</t>
  </si>
  <si>
    <t>- vel. 180/100 cm</t>
  </si>
  <si>
    <t>- vel. 180/127 cm</t>
  </si>
  <si>
    <t>Izrada, dobava i ugradnja jednodijelnog prozora vel. 70/50 cm u prostoriji br.3. Otvaranje je otklopno-zaokretno. Ispuna polja je mutno staklo. Ukupni koeficijent prolaska topline za stijenu iznosi Uw ≤ 1,0 W/m²K, Uf≤ 1,0 i za staklo Ug ≤ 0,6 W/m²K.. Sve ostalo prema općem opisu. Obračun po kom sve komplet.</t>
  </si>
  <si>
    <t>- vel. 70/50 cm</t>
  </si>
  <si>
    <t>Izrada, dobava i ugradnja trodijenog prozora vel. 180/100 cm u prostoriji br. 2. Prozor je po vertikali podijeljen na tri jednaka dijela, krila su na otklopno-zaokretno otvaranje. Ispuna polja je staklo. Prozor sa roletom. Ukupni koeficijent prolaska topline za stijenu iznosi Uw ≤ 1,0 W/m²K, Uf≤ 1,0 i za staklo Ug ≤ 0,6 W/m²K. Sve ostalo prema općem opisu. Obračun po kom sve komplet.</t>
  </si>
  <si>
    <t>Izrada, dobava i ugradnja trodijenog prozora vel. 180/127 cm u prostoriji br. 4 i 5. Prozor je po vertikali podijeljen na tri jednaka dijela, krila su na otklopno-zaokretno otvaranje. Ispuna polja je staklo. Prozor sa roletom. Ukupni koeficijent prolaska topline za stijenu iznosi Uw ≤ 1,0 W/m²K, Uf≤ 1,0 i za staklo Ug ≤ 0,6 W/m²K. Sve ostalo prema općem opisu. Obračun po kom sve komplet.</t>
  </si>
  <si>
    <t>Izrada, dobava i ugradnja unutarnjih jednokrilnih zaokretnih vrata. Sve ostalo prema općem opisu. Obračun po kom sve komplet.</t>
  </si>
  <si>
    <t>kom</t>
  </si>
  <si>
    <t>III. STOLARSKI RADOVI</t>
  </si>
  <si>
    <t xml:space="preserve">Izrada, dobava i ugradnja unutarnjih zaokrenih vrata, punih duplo šperovanih, završno obrađena bojom za drvo na vodenoj bazi sa svim potrebnim predradnjama u tonu po izboru investitora.  Dovratnici drveni završno obojani kao i vrata  u tonu po izboru investitora. Vrata opremiti svim potrebnim okovima i kvakama inox kvalitete. </t>
  </si>
  <si>
    <t>- vel. 81 x 198,5 cm</t>
  </si>
  <si>
    <t>IV.  SUHOMONTAŽNI RADOVI</t>
  </si>
  <si>
    <t>Izrada spuštenog stropa impregniranim gips kartonskim pločama ( GKBI) za vlažne prostorije. na metalnoj podkonstrukciji učvršćenoj na svodovima od daske na visini 2,20 m mjereno od visine poda. U cijenu uključiti sav potreban pribor za pričvršćenje,  obradu spojeva i potrebnu radnu skelu. Obračun po m2 sve komplet.</t>
  </si>
  <si>
    <t>Pločice se postavljaju ljepljenjem fleksibilnim ljepilom za unutarnju upotrebu, a fuge zapuniti masom za fugiranje - debljina fuga 2mm. Oštre rubove izvesti sa rubnim aluminijskim lajsnama. U stavci uračunati sav potreban materijal i rad do potpune funkcionalnosti. Obračun se vrši po m2, a sokl po m'.</t>
  </si>
  <si>
    <t>- podne pločice</t>
  </si>
  <si>
    <t>- zidne pločice</t>
  </si>
  <si>
    <t xml:space="preserve">Dobava i ugradnja zidnih i podnih pločica dimenzija 30x30cm (+/- 10,0 cm),  u boji po izboru investitora. 
- tolerancija devijacije dimenzija(oblik) +/-0,5%
- tolarnacija ravnomjernosti (ravnosti) površine: +/-0,5%
- tolarancija devijacije debljine: +/- 5%
- upijanje vode max. 6,5%
- otpornost na lom: min 950 N
- modul puknuća min. 20 N/mm2
- otpornost na abraziju: klasa4
- područje ugradnje: prostorija 1,2,3
- zidne pločice se ugrađuju do visne 160cm
</t>
  </si>
  <si>
    <t>Tehničke informacije i norme:</t>
  </si>
  <si>
    <t>Način instalacije : Click</t>
  </si>
  <si>
    <t>Click sistem : Uniclick patentirana tehnologija</t>
  </si>
  <si>
    <t>Broj utora:  4 V utora sa sve 4 strane planke laminata</t>
  </si>
  <si>
    <t>Vrsta utora:  V genuine bevel</t>
  </si>
  <si>
    <t>Boja: Po izboru investitora/Projektanta</t>
  </si>
  <si>
    <t>Uzorak dekora: 1 lamelni dekor -  plank</t>
  </si>
  <si>
    <t>Cijena uključuje dobavu i postavu podloge za laminat sa preklopom debljine 2 mm, redukcija udarnog zvuka 20dB. te postavu laminata 9,5 mm.</t>
  </si>
  <si>
    <t>- laminat</t>
  </si>
  <si>
    <t>- kutne letvice</t>
  </si>
  <si>
    <t>Dobava i postava podne obloge od laminata I klase na podlogu:  cementni estrih uključivo postavu zidnih kutnih letvica. Laminat postaviti u prostoriju 4. Obračun po m2.</t>
  </si>
  <si>
    <t>Laminat debljine 10 mm,- 10 godina pisano jamstvo, površinski tretman pruža trajnu zaštitu od habanja, padajućih predmeta, nogica namještaja, visokih potpetica itd. površinski tretman osigurava otpornost na grebanje i trošenje, ili jednakovrijedan:</t>
  </si>
  <si>
    <t>Sprecifikacija: dimenzija ploče: 138*15,6, debljina 10mm, 4 utora.</t>
  </si>
  <si>
    <t>Dobava i postava kutnih sokl  letvica identičnog dekora kao laminat podna obloga visine 77mm, postava ljepljenjem kombinacija montažno ljepilo/vruće plastično ljepilo/pričvršćavanje vijcima i tiplama.</t>
  </si>
  <si>
    <t>V. PODOPOLAGAČKI RADOVI</t>
  </si>
  <si>
    <t>UKUPNO  V.</t>
  </si>
  <si>
    <t>VI. SOBOSLIKARSKI RADOVI</t>
  </si>
  <si>
    <t>Bojanje spuštenih obloga od gipskartonskih ploča u prostorijama br. 1,2,3 neperivim bojama na bazi vode u dva premaza u bijeloj boji. U stavci uračunati gletanje i brušenje spojeva ploča, po potrebi, sav  potreban materijali, rad i potrebnu radnu skelu. Obračun se vrši po m2. sve komplet.</t>
  </si>
  <si>
    <t>Bojanje  postojećih stropova  neperivim bojama na bazi vode u dva premaza u bijeloj boji . U stavci uračunati gletanje i brušenje stropova, sav  potreban materijali, rad i potrebnu radnu skelu. Obračun se vrši po m2. sve komplet.</t>
  </si>
  <si>
    <t>Bojanje unutarnjih zidova kata neperivim bojama na bazi vode u dva premaza u bijeloj boji. U stavci uračunati gletanje i brušenje zidova, nanošenje impregnacije, sav  potreban materijali, rad i potrebnu radnu skelu.  Obraču se vrši po m2. Sve komplet.</t>
  </si>
  <si>
    <t>UKUPNO  VI.</t>
  </si>
  <si>
    <t>Čišćenje svih prostorija uključujući i pranje zidnih pločica i stolarije  ( vrata i prozora sa staklima)  prije tehničkog pregleda građevine. Obračun po m2 tlocrtne površine podova kata.</t>
  </si>
  <si>
    <t>Brušenje, popravak i lakiranje postojećeg parketa u prostoriji broj 5 Postojeći parket predviđeno je obrusiti, sva oštečenja i pukotine zakitati i poravnati te nakon toga premazati ga sa 2 sloja laka. U stavku uključiti sve potrebne radove i materijal. Obračun po m2.</t>
  </si>
  <si>
    <t>Nabava materijala i izrada daščane oplate (opšava) preko grednika po podu tavana. Oplata se izvodi od jelovih/smrekovih dasaka debljine 24mm, zaštićena premazom protiv nametnika . Daske mogu biti neblanjane. Stavka uključuje sav rad, materijal (daske, čavli), horizontalni i vertikalni transport te čišćenje.</t>
  </si>
  <si>
    <t xml:space="preserve">B.  REKAPITULACIJA OBRTNIČKIH RADOVA </t>
  </si>
  <si>
    <t>I  LIMARSKI RADOVI</t>
  </si>
  <si>
    <t>II  PVC STOLARIJA</t>
  </si>
  <si>
    <t>III STOLARSKI RADOVI</t>
  </si>
  <si>
    <t>IV  SUHOMONTAŽNI RADOVI</t>
  </si>
  <si>
    <t>V PODOPOLAGAČKI RADOVI</t>
  </si>
  <si>
    <t>VI SOBOSLIKARSKI RADOVI</t>
  </si>
  <si>
    <t>UKUPNO :</t>
  </si>
  <si>
    <t>UKUPNA REKAPITULACIJA:</t>
  </si>
  <si>
    <t>A.  GRAĐEVINSKI  RADOVI</t>
  </si>
  <si>
    <t>B.  OBRTNIČKI  RADOVI</t>
  </si>
  <si>
    <t>Daruvar, travanj 2024.god.</t>
  </si>
  <si>
    <t>C.</t>
  </si>
  <si>
    <t>VODOVOD, KANALIZACIJA I SANITARNA OPREMA</t>
  </si>
  <si>
    <t>NAPOMENA: Kod svih stavaka u troškovniku gdje je naveden proizvođač materijala i opreme definirana je tražena kvaliteta traženog materijala i opreme, a ponuditelji mogu nuditi materijal i opremu drugih proizvođača koji zadovoljavaju traženu kvalitetu.</t>
  </si>
  <si>
    <t>I.  DEMONTAŽE</t>
  </si>
  <si>
    <t>Štemanje postojećih zidova i slojeva poda, te demontaža postojećih vodovodnih cijevi iz zida i poda, te odvoz na ovlaštenu deponiju u skladu sa Zakonom. Obračun sve komplet.</t>
  </si>
  <si>
    <t>kpl.</t>
  </si>
  <si>
    <t>Štemanje postojećih zidova i slojeva poda, te demontaža kanalizacijskih cijevi iz zida i poda, te odvoz na ovlaštenu deponiju u skladu sa Zakonom. Obračun sve komplet.</t>
  </si>
  <si>
    <r>
      <t xml:space="preserve">- </t>
    </r>
    <r>
      <rPr>
        <sz val="11"/>
        <rFont val="Calibri"/>
        <family val="2"/>
        <charset val="238"/>
      </rPr>
      <t>Ø</t>
    </r>
    <r>
      <rPr>
        <sz val="12.1"/>
        <rFont val="Arial"/>
        <family val="2"/>
        <charset val="238"/>
      </rPr>
      <t xml:space="preserve"> </t>
    </r>
    <r>
      <rPr>
        <sz val="11"/>
        <rFont val="Arial"/>
        <family val="2"/>
        <charset val="238"/>
      </rPr>
      <t>50, 75 i 110 mm</t>
    </r>
  </si>
  <si>
    <t>Zatvaranje - blindiranje postojećih ostalih kanalizacijskih izvoda čepom u zidu ili podu kod postojećih odvoda, koji se više ne koristi, a ostaju u zidu ili podu. Obračun po komadu zatvorenog odvoda sve komplet.</t>
  </si>
  <si>
    <t>Zatvaranje - blindiranje postojećih ostalih vodovodnih izvoda čepom u zidu ili podu kod postojećih cijevi, koji se više ne koristi, a ostaju u zidu ili podu. Obračun po komadu zatvorenog odvoda sve komplet.</t>
  </si>
  <si>
    <t>Probijanje temelja radi ugradnje novih instalacija kanalizacije. Obračun po m3, sa odvozom šuta na ovlaštenu deponiju za zbrinjavanje otpada u skladu sa Zakonom.</t>
  </si>
  <si>
    <t>II.  VODOVOD</t>
  </si>
  <si>
    <t>Dobava i ugradnja  polipropilenskih vodovodnih cijevi za hladnu vodu, uključivši potrebne fitinge i  fazonske komade, te izolaciju cijevi d= 13 mm za toplu vodu. Cijevi imaju odnos standardnih dimenzija SDR 7,4 i namijenjene su za radni pritisak od 10 bara. Cijevi se spajaju fuzionom tehnikom zavarivanja , a u svemu prema uputi proizvođača. Sve  komplet  uključit  potreban spojni materijal, kao i obujmice na svim potrebnim mjestima. U cijenu je uključena zaštita cijevi gotovim cjevacima i sva potrebna šlicanja zida i poda sa odvozom šuta na ovlaštenu deponiju za zbrinjavanje otpada prema Zakonu. Obračun po ml ugrađene cijevi.</t>
  </si>
  <si>
    <t>a)</t>
  </si>
  <si>
    <t>d20 mm</t>
  </si>
  <si>
    <t>b)</t>
  </si>
  <si>
    <t>d25 mm</t>
  </si>
  <si>
    <t>c)</t>
  </si>
  <si>
    <t>d32 mm</t>
  </si>
  <si>
    <t xml:space="preserve">Zatvaranje šliceva nakon postavljanja instalacija vodovoda ili nakon vađenja postojećih instalacija. Šliceve otprašiti, nanijeti rijetki cementni mort, rabicirati, a zatim zatvoriti produžnim mortom. U cijenu uključiti vrijednosti svih potrebnih radova i materijala. Obračun po ml zatvorenog šlica. </t>
  </si>
  <si>
    <t>a) prosječne širine 10 cm</t>
  </si>
  <si>
    <t xml:space="preserve">Dobava i ugradnja ventila za zatvaranje. </t>
  </si>
  <si>
    <t xml:space="preserve">a) DN 20 mm </t>
  </si>
  <si>
    <t xml:space="preserve">b) DN 25 mm </t>
  </si>
  <si>
    <t>Dobava i ugradnja  ventila sa poniklovanom kapicom i rozetom.</t>
  </si>
  <si>
    <t xml:space="preserve">a) DN 15 mm </t>
  </si>
  <si>
    <t>Izrada tlačne  probe  izvedene  vodovodne  instalacije na  pritisak 10 bara sa  izdavanjem atesta.</t>
  </si>
  <si>
    <t>Ispitivanje i  dezinfekcija  izvedene  vodovodne  instalacije.</t>
  </si>
  <si>
    <t>Uzimanje uzoraka vode,  ispitivanje, te  izdavanje  atesta  o ispravnosti za piće po  ovlaštenoj  organizaciji. Uzorke uzeti sa najmanje 25 % izljevnih mjesta  na provjeru usklađenosti parametara (fizikalno – kemijski i kemijski pokazatelji, mikrobiološki pokazatelji) i na parametar ugljikovodika.</t>
  </si>
  <si>
    <t>10.</t>
  </si>
  <si>
    <t>Priključak novog voda od PEHD vodovodnih cijevi na postojeći ulični vod- priključak za potrebe predmetne građevine za sanitarnu vodu zbog dotrajalosti postojećeg priključka i izmještanja vodomjera izvan građevine sukladno uvjetima isporučitelja usluga javne vodoopskrbe.  Priključak izvesti sa T komadom i ventilom za zatvaranje i svim potrebnim spojnim materijalom i priborom, izvodi distributer. Sve komplet sposobno za upotrebu, prema specifikaciji, odnosno troškovniku i uvjetima lokalnog distributera.</t>
  </si>
  <si>
    <t xml:space="preserve">a) iskop </t>
  </si>
  <si>
    <t>b) pijesak</t>
  </si>
  <si>
    <t xml:space="preserve">Iskop rovova za vanjski vodovod širine 0,40 m, dubine 1,0 m u zemlji III kategorije sa zatrpavanjem i nabijanjem nakon polaganja cijevi u slojevima od 30,0 cm, sa planiranjem dna kanala, te polaganje cijevi u sloj pijeska d=35,0 cm (ispod 10,0 cm, iznad 15,0 cm i oko cijevi). Iskopi se izvode za potrebe predmetne građevine, a izvodi distributer do novog vodomjernog okna. </t>
  </si>
  <si>
    <t>Izrada vodomjernog okna sa stjenkama i dnom od vodonepropusnog  betona C 25/30 debljine 20,0 cm, armiranim obostrano mrežama Q 257, te gornjom pločom od C25/30 debljine 20,0 cm, armirane mrežom Q-257. U ploču ugraditi lijevano željezni poklopac 60/60 cm sa naznakom VODA. Sve komplet uključit  potrebnu armaturu, oplatu, beton i poklopac Vodomjerno okno je svijetle vel. 1,00x1,00x1,20 m. Vodomjerno okno će se izgraditi u zelenoj površini, provjeriti dimenzije okna s nadležnim poduzećem. Obračun po komadu kompletno izrađenog okna.</t>
  </si>
  <si>
    <t>Iskop rovova za vanjski vodovod (sanitarna i hidrantska voda) širine 0,40 m, dubine 1,0 m  u zemlji III kategorije sa zatrpavanjem i nabijanjem nakon polaganja cijevi u slojevima od 30,0 cm, sa  planiranjem dna  kanala, te  polaganje cijevi u sloj pijeska d=35,0  cm (ispod 10,0 cm, iznad 15,0 cm i oko cijevi). Iskopi se izvode za potrebe predmetne građevine, od vodomjernog okna do građevine.</t>
  </si>
  <si>
    <t>iskop</t>
  </si>
  <si>
    <t>pijesak</t>
  </si>
  <si>
    <t>Dobava i ugradnja  mekanih  polietilenskih  cijevi (PEHD) za vanjski vod za sanitarnu vodu. Vodovi se izvode za potrebe predmetne građevine od vodomjernog okna do građevine.  Obračun po m' ugrađene cijevi.</t>
  </si>
  <si>
    <t>a) DN 32 mm</t>
  </si>
  <si>
    <t>c) DN 32 mm</t>
  </si>
  <si>
    <t xml:space="preserve">III. KANALIZACIJA </t>
  </si>
  <si>
    <t xml:space="preserve">Iskop rova u kombinaciji ručno i strojno za vanjsku  kanalizaciju u zemlji III kategorije  prosječne dubine 1,00 m, širine 0,6 m, sa planiranjem dna kanala, te  zatrpavanjem i nabijanjem zemlje u slojevima od  30,00 cm, nakon polaganja cijevi. U cijenu uključiti  potrebno razupiranje rova kod dubine veće od 1,00 m. Obračun po m3 iskopa, zatrpavanja i razupiranja, sve komplet.  </t>
  </si>
  <si>
    <t xml:space="preserve">Planiranje dna kanala širine 60 cm u  odgovarajućem kontinuiranom padu, u sloju pijeska d=10,00 cm. Obračun po m3 . </t>
  </si>
  <si>
    <t>Dobava i ugradnja kamenog agregata 0-6 mm oko cijevi i iznad cijevi 30 cm sa potrebnim nabijanjem. U cijenu uključiti agregat i potrebno nabijanje. Sve komplet. Obračun po m3 agregata.</t>
  </si>
  <si>
    <t xml:space="preserve">DN 110 mm </t>
  </si>
  <si>
    <t xml:space="preserve">DN 160 mm </t>
  </si>
  <si>
    <t>Proširenje rova za šaht i revizijsko okno u zemlji III kategorije, te zatrpavanje istih nakon ugradnje. Odvoz viška zemlje na ovlaštenu deponiju za zbrinjavanje otpada. Obračun po m3.</t>
  </si>
  <si>
    <t>Dobava i montaža PVC  kanalizacijskih cijevi  za vanjsku kanalizaciju . Spajaju se na  kolčak, brtvljeno  gumenim brtvama.  U cijenu  uključujući račve, lukove  i ravne  cijevi. Sve komplet do potpune funkcionalnosti. Obračun po m' ugrađene cijevi.</t>
  </si>
  <si>
    <t>Izvedba vanjskog revizijskog okna sa dnom i  stjenkama od vodonepropusnog armiranog betona C25/30, debljina d=15 cm, svijetlog tlocrtnog otvora 80/80 cm, s armirano-betonskom pokrovnom  pločom od C 25/30, debljine d=20 cm. Dno i zidovi armiraju se obostrano mrežama Q188, a gornja ploča u donjoj zoni mrežama Q257 u kojoj je  ugrađen poklopac za pješački promet, poklopac vel. 60/60 cm. Sve komplet uključiv potrebnu, armaturu, beton, oplatu i poklopac. Obračun po komadu revizijskog  okna.</t>
  </si>
  <si>
    <t>RO dubine 0,80 m</t>
  </si>
  <si>
    <t>Izrada kanalizacijskog prepumpnog šahta za potrebe obiteljske kuće, kompletno s dobavom materijala i izvođenjem radova. Stavka uključuje iskop jame u zemlji III–IV kategorije dimenzija potrebnih za ugradnju šahta, izradu podložnog sloja od šljunka d=10–15 cm,
izradu armiranobetonske podne ploče d=10–15 cm, dobavu i ugradnju vodonepropusnog plastičnog šahta (PE/PP), Ø cca 800 mm, dubine do 2,0 m, dobavu i ugradnju ulazne gravitacijske cijevi PVC DN 160 s brtvljenjem, dobavu i ugradnju potopne fekalne pumpe za kućanstvo s automatskim radom (plovak), ugradnju nepovratnog ventila i zapornog ventila na tlačnom vodu, dobavu i ugradnju tlačnog voda PEHD DN 40–50, duljine do 13 m, osnovni električni priključak pumpe (do najbliže priključne točke), ispitivanje ispravnosti i funkcionalnosti sustava, zatrpavanje i zbijanje materijala oko šahta, sav potreban sitni i spojni materijal.</t>
  </si>
  <si>
    <t>Odvoz viška zemlje od iskopa na ovlaštenu deponiju za zbrinjavanje otpada u sraslom stanju. Obračun po m3 zemlje.</t>
  </si>
  <si>
    <t>11.</t>
  </si>
  <si>
    <t>Dobava i montaža PP sustava kanalizacijskih  cijevi  u skladu sa EN 1451 i ISO standardima za unutarnju kanalizaciju. Kanalizacijske cijevi spajaju se na kolčak brtvljene gumenim brtvama, u svemu prema uputi proizvođača, za horizontalnu i vertikalnu kanalizaciju. U cijenu uključiti sva potrebna šlicanja zida i poda. Sve komplet sposobno za uporabu.</t>
  </si>
  <si>
    <t>DN 50 mm</t>
  </si>
  <si>
    <t>DN 75 mm</t>
  </si>
  <si>
    <t>DN 110 mm</t>
  </si>
  <si>
    <t>12.</t>
  </si>
  <si>
    <t>Dobava  i montaža PP fazonskih komada (revizija, lukova i račvi). Obračun se vrši po komadu kompletno ugrađeni element.</t>
  </si>
  <si>
    <t>Dobava i ugradnja podnih PVC sifona  sa  poniklovanom rešetkom Ø100 mm.</t>
  </si>
  <si>
    <t>Dobava i montaža  ventilacijskih PVC kapa.</t>
  </si>
  <si>
    <t xml:space="preserve">IV. SANITARNA OPREMA  </t>
  </si>
  <si>
    <r>
      <t xml:space="preserve">Dobava, prijenos i montaža </t>
    </r>
    <r>
      <rPr>
        <b/>
        <sz val="11"/>
        <rFont val="Arial"/>
        <family val="2"/>
        <charset val="238"/>
      </rPr>
      <t>kompletnog WC-a</t>
    </r>
    <r>
      <rPr>
        <sz val="11"/>
        <rFont val="Arial"/>
        <family val="2"/>
        <charset val="238"/>
      </rPr>
      <t>, koji se sastoji od:</t>
    </r>
  </si>
  <si>
    <t>Obračun po kompletu.</t>
  </si>
  <si>
    <t>III. KANALIZACIJA  UKUPNO:</t>
  </si>
  <si>
    <t>II. VODOVOD UKUPNO:</t>
  </si>
  <si>
    <r>
      <t xml:space="preserve">-konzolne keramičke WC školjke dimenzije 54 x 35 cm (s tolerancijom točnosti </t>
    </r>
    <r>
      <rPr>
        <sz val="11"/>
        <rFont val="Calibri"/>
        <family val="2"/>
        <charset val="238"/>
      </rPr>
      <t>±</t>
    </r>
    <r>
      <rPr>
        <sz val="11"/>
        <rFont val="Arial"/>
        <family val="2"/>
      </rPr>
      <t>3,0 cm), puna količina ispiranja 6/5 L prema EN 997 "ili jednakovrijedno, ispire s 4,5 L</t>
    </r>
  </si>
  <si>
    <t xml:space="preserve">-pripadajuće sjedalo s poklopcem bijele boje </t>
  </si>
  <si>
    <t>Izgled i boja po izboru investitora.</t>
  </si>
  <si>
    <t>-zidnog nosača s WC četkom</t>
  </si>
  <si>
    <t xml:space="preserve">-držača toaleta papira </t>
  </si>
  <si>
    <t>-keramičkog umivaonika dimenzije 65x55 cm s otvorom za armaturu i preljevom.</t>
  </si>
  <si>
    <t>-nasadne mješalice za umivaonik s gornjim dijelom sifona 5/4" i donjim dijelom sifona od kroma, s prethodno podesivim mehaničkim miješanjem TV+HV, perlatorom s ograničenjem  protoka vode, uključujući dva fleksibilna crijeva  R3/8" za priključak vode. Obračun: montažni element, umivaonik, mješalica, kompletni sifon d32 i sav potreban ostali materijal, sve komplet, do potpune funkcionalnosti.</t>
  </si>
  <si>
    <t>-montažnog instalacijskog elementa za umivaonik visine ugradnje 112 cm. Instalacijski element samonosiv za ugradnju u suhomontažnu zidnu ili predzidnu konstrukciju obloženu gipskartonskim pločama, komplet s  odvodnim koljenom d50 mm i ugradbenim sifonom, pločom s armaturnim priključcima ½" s uključenom zvučnom izolacijom, pokrovnom maskom za sifon i funkcijsku kutiju, vijcima za učvršćenje keramike i svim potrebnim pričvrsnim priborom i spojnim materijalom;</t>
  </si>
  <si>
    <t>Dobava i ugradnja tuš kanalice za odvodnju prostora za tuširanje, izrađen iz kvalitetnog nehrđajućeg čelika AISI 304 s piko pasiviziranim površinama i nehrđajućom elektopoliranom metalnom rešetkom. Dno kanala je izvedeno sa integriranim padom. Tijelo sa prirubnicom za spajanje plitke hidroizolacije. Građevinska visina kanala s dvodjelnim zaporom za miris iz nehrđajućeg čelika je 65 mm. Visina stupca za vodu 25 mm, protok 0,5 l/sec. Horizontalni odljevni priključak na kanalizaciju  DN 50. Dizajn rešetke prema izboru projektanta. Sve komplet do potpune funkcionalnosti.</t>
  </si>
  <si>
    <t>Tuš kanalica - visina 65 mm - L1=585 mm, L2=645 mm</t>
  </si>
  <si>
    <t>Izrada, dobava i postavljanje ogledala u sanitarnim čvorovima, debljine 4 mm s obrušenim rubovima, širine 1 cm. Ogledalo se postavlja lijepljenjem dvostrano ljepljivom trakom i neutralnim silikonom. Obračun po komadu. Sve komplet  sposobno za  upotrebu.</t>
  </si>
  <si>
    <t xml:space="preserve"> </t>
  </si>
  <si>
    <t>vel. 60/80 cm</t>
  </si>
  <si>
    <t>Dobava i  ugradnja  električnog bojlera zapremine 80 litara sa svim pripadajućim priborom i materijalom za montažu. Sve komplet  sposobno za  upotrebu.</t>
  </si>
  <si>
    <t>Dobava i  ugradnja  električnog bojlera zapremine 10 litara sa svim pripadajućim priborom i materijalom za montažu. Sve komplet  sposobno za  upotrebu.</t>
  </si>
  <si>
    <t>Dobava i ugradnja jednoručne zidne poniklovane mješalice za toplu i hladnu vodu za tuš u kupaonici. Sve komplet  sposobno  za  uporabu.</t>
  </si>
  <si>
    <t>IV. SANITARNA OPREMA UKUPNO:</t>
  </si>
  <si>
    <t>REKAPITULACIJA</t>
  </si>
  <si>
    <t>UKUPNO  :</t>
  </si>
  <si>
    <t>D.</t>
  </si>
  <si>
    <t>STROJARSKE INSTALACIJE</t>
  </si>
  <si>
    <t>5.1.</t>
  </si>
  <si>
    <t>Električna  konvektorska grijalica sa zaštitom protiv prskajuće vode (IP24). Pomoću integiranog digitalnog termostata s pozadninskim osvijetljenjem moguća je regulacija temperature u rasponu od 5 do 30°C, u zadanim vremenskim intervalima.</t>
  </si>
  <si>
    <t>ogrijevna snaga:</t>
  </si>
  <si>
    <t>kW</t>
  </si>
  <si>
    <t>napajanje:</t>
  </si>
  <si>
    <t>230/50/1</t>
  </si>
  <si>
    <t>V/Hz/n°</t>
  </si>
  <si>
    <t>stupanj zaštite</t>
  </si>
  <si>
    <t>IP24</t>
  </si>
  <si>
    <t>Približne dim.</t>
  </si>
  <si>
    <t>šir x dub x vis</t>
  </si>
  <si>
    <t>426 x 100 x 450</t>
  </si>
  <si>
    <t>mm</t>
  </si>
  <si>
    <t>komplet</t>
  </si>
  <si>
    <t>Pomoćni potrošni materijal tj. spojno - brtveni, ovjesni i montažni materijal kao npr. pričvrsnice, konzole, vijci, tiple, proturne cijevi, plin</t>
  </si>
  <si>
    <t>Montaža el. grijalica do potpune pogonske gotovosti, ispitivanje i puštanje u rad.</t>
  </si>
  <si>
    <t>5.2.</t>
  </si>
  <si>
    <t>€</t>
  </si>
  <si>
    <t>INSTALACIJA GRIJANJA</t>
  </si>
  <si>
    <t>INSTALACIJA MJERNOG PLINA</t>
  </si>
  <si>
    <t>Ispitivanje instalacijena čvrstoću i nepropusnost te izdavanje svih potrebnih ispitnih listova i atesta dokaza kvalitete opreme i materijala</t>
  </si>
  <si>
    <t>REKAPITULACIJA - STROJARSKI RADOVI</t>
  </si>
  <si>
    <t>SVEUKUPNO:</t>
  </si>
  <si>
    <t>A)</t>
  </si>
  <si>
    <t>kpl</t>
  </si>
  <si>
    <t>Samo spajanje sljedeće opreme:</t>
  </si>
  <si>
    <t>- el. bojler</t>
  </si>
  <si>
    <t>Dobava i postava izolacionog ugradbenog i spojnog materijala:</t>
  </si>
  <si>
    <t>- kutija spojna 100×100</t>
  </si>
  <si>
    <r>
      <t xml:space="preserve">- kutija spojna </t>
    </r>
    <r>
      <rPr>
        <sz val="12"/>
        <rFont val="Symbol"/>
        <family val="1"/>
        <charset val="2"/>
      </rPr>
      <t>f</t>
    </r>
    <r>
      <rPr>
        <sz val="12"/>
        <rFont val="Times New Roman CE"/>
        <family val="1"/>
        <charset val="238"/>
      </rPr>
      <t xml:space="preserve"> 80</t>
    </r>
  </si>
  <si>
    <r>
      <t xml:space="preserve">- kutija ugradna </t>
    </r>
    <r>
      <rPr>
        <sz val="12"/>
        <rFont val="Symbol"/>
        <family val="1"/>
        <charset val="2"/>
      </rPr>
      <t>f</t>
    </r>
    <r>
      <rPr>
        <sz val="12"/>
        <rFont val="Times New Roman CE"/>
        <family val="1"/>
        <charset val="238"/>
      </rPr>
      <t xml:space="preserve"> 60</t>
    </r>
  </si>
  <si>
    <t>B)</t>
  </si>
  <si>
    <t>Tip:____________________________________</t>
  </si>
  <si>
    <t>ELEKTROINSTALACIJA TERMIKE</t>
  </si>
  <si>
    <t>UKUPNO:</t>
  </si>
  <si>
    <t>- unutarnja klima jedinica</t>
  </si>
  <si>
    <t xml:space="preserve">Adaptacija nužnih dijelova I. kata obiteljske stambene zgrade </t>
  </si>
  <si>
    <t>SVEUKUPNA REKAPITULACIJA:</t>
  </si>
  <si>
    <t>A - građevinsko-obrtnički radovi</t>
  </si>
  <si>
    <t>A. GRAĐEVINSKI RADOVI</t>
  </si>
  <si>
    <t>B. OBRTNIČKI RADOVI</t>
  </si>
  <si>
    <t>C. VODOVOD, KANALIZACIJA I SANITARNA OPREMA</t>
  </si>
  <si>
    <t>D. STROJARSKE INSTALACIJE</t>
  </si>
  <si>
    <t>E. ELEKTROTEHNIČKE INSTALACIJE</t>
  </si>
  <si>
    <t>PDV 25%</t>
  </si>
  <si>
    <t xml:space="preserve">UKUPNO: </t>
  </si>
  <si>
    <t>F. OPREMA</t>
  </si>
  <si>
    <t xml:space="preserve">F. </t>
  </si>
  <si>
    <t>OPREMA</t>
  </si>
  <si>
    <t>Nabava i ugradnja perilice rublja (standardni model 7kg). Stavka uključuju osnovnu dostavu i ugradnju (spajanje na vodu i odvod.</t>
  </si>
  <si>
    <t>Nabava, dobava i ugradnja zidnog inverter klima uređaja multi split dual sustava - jedna vanjska i dvije unutarnje jedinice.
Vanjska jedinica snage 5 kW hlađenje / 5,5 kW grijanje.  
Dvije unutarnje zidne jedinice minimalne snage 2,6 kW hlađenje / 2,8 kW grijanje. 
Uključivo sav potreban materijal (nosači, instalacije do 10 m, odvod kondenzata), vakumiranje, puštanje u rad i ispitivanje ispravnosti – kompletno do pune funkcionalnosti</t>
  </si>
  <si>
    <t>Nabava, dobava, montaža plinske kuglaste slavine 1/2"</t>
  </si>
  <si>
    <t>Pregled postojeće plinske instalacije, cjevovoda i plinskih priključaka koji su blindirani, sanacija prema potrebi, čišćenje, bojanje cjevovoda završnom bojom ( 15 m)</t>
  </si>
  <si>
    <t>Nabava, dobava, montaža plinskog armiranog fleksibilnog crijeva za priključenje na kuhinjski štednjak</t>
  </si>
  <si>
    <t>INSTALACIJA  GRIJANJA / HLAĐENJA</t>
  </si>
  <si>
    <r>
      <t>BREBER-PROJEKT</t>
    </r>
    <r>
      <rPr>
        <i/>
        <sz val="11"/>
        <rFont val="Brush Script MT"/>
        <family val="4"/>
        <charset val="238"/>
      </rPr>
      <t xml:space="preserve"> </t>
    </r>
    <r>
      <rPr>
        <i/>
        <sz val="11"/>
        <rFont val="Swis721 Blk BT"/>
        <family val="2"/>
      </rPr>
      <t>d.o.o. Daruvar</t>
    </r>
    <r>
      <rPr>
        <i/>
        <sz val="10"/>
        <rFont val="Times New Roman CE"/>
        <charset val="238"/>
      </rPr>
      <t xml:space="preserve">   </t>
    </r>
    <r>
      <rPr>
        <sz val="10"/>
        <rFont val="Times New Roman CE"/>
        <charset val="238"/>
      </rPr>
      <t>TROŠKOVNIK ELEKTROINSTALACIJA</t>
    </r>
  </si>
  <si>
    <t>br.</t>
  </si>
  <si>
    <t>OPIS STAVKE</t>
  </si>
  <si>
    <t>mj. jed.</t>
  </si>
  <si>
    <t>kol.</t>
  </si>
  <si>
    <t>jed. cijena</t>
  </si>
  <si>
    <t>UKUPNO (€)</t>
  </si>
  <si>
    <t>TROŠKOVNIK ELEKTRIČNIH INSTALACIJA</t>
  </si>
  <si>
    <r>
      <t xml:space="preserve">INVESTITOR:      </t>
    </r>
    <r>
      <rPr>
        <b/>
        <sz val="12"/>
        <rFont val="Times New Roman CE"/>
        <charset val="238"/>
      </rPr>
      <t>GRAD DARUVAR, DARUVAR, TRG KRALJA TOMISLAVA 14</t>
    </r>
  </si>
  <si>
    <r>
      <t xml:space="preserve">GRAĐEVINA:      </t>
    </r>
    <r>
      <rPr>
        <b/>
        <sz val="12"/>
        <rFont val="Times New Roman CE"/>
        <charset val="238"/>
      </rPr>
      <t>STAMBENA GRAĐEVINA</t>
    </r>
  </si>
  <si>
    <r>
      <t xml:space="preserve">LOKACIJA:          </t>
    </r>
    <r>
      <rPr>
        <b/>
        <sz val="12"/>
        <rFont val="Times New Roman CE"/>
        <charset val="238"/>
      </rPr>
      <t>DARUVAR, A. G. MATOŠA 20</t>
    </r>
  </si>
  <si>
    <t xml:space="preserve">Sve stavke ovog troškovnika podrazumjevaju dobavu potrebite opreme na gradilište, njenu montažu (ugradnju), te stavljanje u funkciju (ukoliko nije u stavci drugačije navedeno). Za određenu opremu iz ovog troškovnika (navedenu u glavnom projektu) potrebno je dobaviti i priložiti  izjave o sukladnosti od proizvođača, odnosno, dobavljača. </t>
  </si>
  <si>
    <t>DEMONTAŽNI RADOVI</t>
  </si>
  <si>
    <t>Demontaža postojećih vidljivih dijelova el. instalacija i elektroopreme (razvodni ormar, rasvjetna tijela s pripadajućim razvodom, priključnice i prekidači) u predmetnom dijelu objektu. Svu demontiranu opremu odložiti na mjesto koje odredi investitor, a otpadni materijal na deponij koji odredi glavni izvoditelj.</t>
  </si>
  <si>
    <t>radnih sati</t>
  </si>
  <si>
    <t>UKUPNO A):</t>
  </si>
  <si>
    <t>ELEKTROENERGETSKI PRIKLJUČAK</t>
  </si>
  <si>
    <t>Dobava potrebitog materijala i ugradnja priključno-mjernog ormara KPMO kompletiranog tropolnim pancer postoljem, postojećim brojilom  el. energije.</t>
  </si>
  <si>
    <t xml:space="preserve">kpl </t>
  </si>
  <si>
    <r>
      <t>Dobava i polaganje pod žbuku u CS cijev, komplet sa spajanjem, napojnih vodiča 5xP10 mm</t>
    </r>
    <r>
      <rPr>
        <vertAlign val="superscript"/>
        <sz val="12"/>
        <rFont val="Times New Roman CE"/>
        <charset val="238"/>
      </rPr>
      <t>2</t>
    </r>
    <r>
      <rPr>
        <sz val="12"/>
        <rFont val="Times New Roman CE"/>
        <family val="1"/>
        <charset val="238"/>
      </rPr>
      <t xml:space="preserve">  za unutrašnji priključak od KPMO ormara do RO razdjelnika objekta.</t>
    </r>
  </si>
  <si>
    <t>m`</t>
  </si>
  <si>
    <t>Dobava i postava zaštitne instalacione cijevi promjera 32 mm za polaganje napojnog kabela prema razdjelniku RO.</t>
  </si>
  <si>
    <t>Ispitivanje otpora izolacije i otpora zaštitnog uzemljenja, te izdavanje potrebite dokumentacije za priključak objekta na NN mrežu.</t>
  </si>
  <si>
    <t>UKUPNO B):</t>
  </si>
  <si>
    <t>C)</t>
  </si>
  <si>
    <t>Dobava potrebitog materijala, izrada, montaža i spajanje razvodnog ormara RO na vanjskom stubištu kata. Ormar je plastične P/Ž izvedbe, troredni, dimenz. 350x545x85, u min. zaštiti IP 65, označen natpisnim pločicama. U ormarić ugraditi sljedeću opremu:</t>
  </si>
  <si>
    <t>- 3~ strujna zaštitna sklopka RCD 40/0,03A   kom 1</t>
  </si>
  <si>
    <t>- 1~ strujna zaštitna sklopka RCD 25/0,03A   kom 1</t>
  </si>
  <si>
    <t>- 3~ instalacijski prekidač C 3x20A              kom 1</t>
  </si>
  <si>
    <t>- 3~ instalacijski prekidač C 3x16A              kom 1</t>
  </si>
  <si>
    <t>- instal. prekidač jednopolni  C16A               kom 13</t>
  </si>
  <si>
    <t>- instal. prekidač jednopolni  C10A               kom  3</t>
  </si>
  <si>
    <t>- ostali sitni i spojni materijal (redne stezaljke, Cu sabirnice, natpisne  i upozorne pločice.             kpl 1</t>
  </si>
  <si>
    <r>
      <t xml:space="preserve">Dobava, montaža i spajanje </t>
    </r>
    <r>
      <rPr>
        <sz val="12"/>
        <rFont val="Times New Roman CE"/>
        <charset val="238"/>
      </rPr>
      <t>u kuhinji</t>
    </r>
    <r>
      <rPr>
        <sz val="12"/>
        <rFont val="Times New Roman CE"/>
        <family val="1"/>
        <charset val="238"/>
      </rPr>
      <t xml:space="preserve"> P/Ž trofazne priključnice 400V, 16A.</t>
    </r>
  </si>
  <si>
    <t>Dobava, montaža i spajanje P/Ž priključne kutije komplet sa sljedećim elementima (dizajn po izboru investitora):</t>
  </si>
  <si>
    <t>- ugradna kutija (3 modula)                           kom 1</t>
  </si>
  <si>
    <t>- montažni okvir (2/3 modula)                       kom 1</t>
  </si>
  <si>
    <t>- ukrasni okvir (2/3 modula)                         kom 1</t>
  </si>
  <si>
    <t>- šuko priključnica 230V, 16A,                     kom 1</t>
  </si>
  <si>
    <t>Dobava, montaža i spajanje priključne kutije komplet sa sljedećim elementima:</t>
  </si>
  <si>
    <t>- ugradna kutija (3 modula)                          kom 1</t>
  </si>
  <si>
    <t>- montažni okvir (3 modula)                         kom 1</t>
  </si>
  <si>
    <t>- ukrasni okvir (3 modula)                           kom 1</t>
  </si>
  <si>
    <t>- šuko priključ. s poklopcem 230V, 16A,       kom 1</t>
  </si>
  <si>
    <t>- obični prekidač                                      kom 1</t>
  </si>
  <si>
    <t>- ugradna kutija (4 modula)                          kom 1</t>
  </si>
  <si>
    <t>- montažni okvir (4 modula)                          kom 1</t>
  </si>
  <si>
    <t>- ukrasni okvir (4 modula)                            kom 1</t>
  </si>
  <si>
    <t>- euro priključnica 230V, 16A,                       kom 1</t>
  </si>
  <si>
    <t>- izmjenični prekidač                                      kom 1</t>
  </si>
  <si>
    <t>- križni prekidač                                       kom 1</t>
  </si>
  <si>
    <t>- ugradna kutija (7 modula)                          kom 1</t>
  </si>
  <si>
    <t>- montažni okvir (7 modula)                         kom 1</t>
  </si>
  <si>
    <t>- ukrasni okvir (7 modula)                           kom 1</t>
  </si>
  <si>
    <t>- šuko priključnica 230V, 16A,                  kom 3</t>
  </si>
  <si>
    <t>- obični prekidač                                           kom 1</t>
  </si>
  <si>
    <t>- šuko priključnica 230V, 16A,                  kom 2</t>
  </si>
  <si>
    <t>- priključnica 1xRJ45                                 kom 1</t>
  </si>
  <si>
    <t>- antenska priključnica završna                      kom 1</t>
  </si>
  <si>
    <t>- kupaonski ormarić</t>
  </si>
  <si>
    <t>- vanjska klima jedinica</t>
  </si>
  <si>
    <t>- el. grijalica</t>
  </si>
  <si>
    <t>Izrada elektro instalacije sa dobavom, polaganjem  pretežito pod žbuku, a djelomično u cijev, te spajanjem sljedećih vrsta vodova.</t>
  </si>
  <si>
    <r>
      <t>- NYM 5×4 mm</t>
    </r>
    <r>
      <rPr>
        <vertAlign val="superscript"/>
        <sz val="12"/>
        <rFont val="Times New Roman CE"/>
        <family val="1"/>
        <charset val="238"/>
      </rPr>
      <t>2</t>
    </r>
  </si>
  <si>
    <r>
      <t>- NYM 5×2,5 mm</t>
    </r>
    <r>
      <rPr>
        <vertAlign val="superscript"/>
        <sz val="12"/>
        <rFont val="Times New Roman CE"/>
        <family val="1"/>
        <charset val="238"/>
      </rPr>
      <t>2</t>
    </r>
  </si>
  <si>
    <r>
      <t>- NYM 3×2,5 mm</t>
    </r>
    <r>
      <rPr>
        <vertAlign val="superscript"/>
        <sz val="12"/>
        <rFont val="Times New Roman CE"/>
        <family val="1"/>
        <charset val="238"/>
      </rPr>
      <t>2</t>
    </r>
  </si>
  <si>
    <r>
      <t>- NYY 5×1,5 mm</t>
    </r>
    <r>
      <rPr>
        <vertAlign val="superscript"/>
        <sz val="12"/>
        <rFont val="Times New Roman CE"/>
        <family val="1"/>
        <charset val="238"/>
      </rPr>
      <t>2</t>
    </r>
  </si>
  <si>
    <t>Dobava i postava sistema za uzemljenje i izjednačenje potencijala metalnih masa, sastavljenog iz sljedećih elemenata:</t>
  </si>
  <si>
    <t>- FeZn sonda 2", 2,0 m                            kom 1</t>
  </si>
  <si>
    <r>
      <t>- vodič Ž/Z  P/F 10 mm</t>
    </r>
    <r>
      <rPr>
        <vertAlign val="superscript"/>
        <sz val="12"/>
        <rFont val="Times New Roman CE"/>
        <family val="1"/>
        <charset val="238"/>
      </rPr>
      <t>2</t>
    </r>
    <r>
      <rPr>
        <sz val="12"/>
        <rFont val="Times New Roman CE"/>
        <family val="1"/>
        <charset val="238"/>
      </rPr>
      <t xml:space="preserve">                                  m' 15</t>
    </r>
  </si>
  <si>
    <r>
      <t>- vodič Ž/Z  P/F 6 mm</t>
    </r>
    <r>
      <rPr>
        <vertAlign val="superscript"/>
        <sz val="12"/>
        <rFont val="Times New Roman CE"/>
        <family val="1"/>
        <charset val="238"/>
      </rPr>
      <t xml:space="preserve">2                                             </t>
    </r>
    <r>
      <rPr>
        <sz val="12"/>
        <rFont val="Times New Roman CE"/>
        <charset val="238"/>
      </rPr>
      <t>m' 6</t>
    </r>
  </si>
  <si>
    <r>
      <t>- vodič Ž/Z  P/F 4 mm</t>
    </r>
    <r>
      <rPr>
        <vertAlign val="superscript"/>
        <sz val="12"/>
        <rFont val="Times New Roman CE"/>
        <family val="1"/>
        <charset val="238"/>
      </rPr>
      <t xml:space="preserve">2                                              </t>
    </r>
    <r>
      <rPr>
        <sz val="12"/>
        <rFont val="Times New Roman CE"/>
        <charset val="238"/>
      </rPr>
      <t>m' 8</t>
    </r>
  </si>
  <si>
    <t>- šelne za spoj na cijevi                                 kom 4</t>
  </si>
  <si>
    <t>- ostali sitni spojni i vezni materijal                   kpl 1</t>
  </si>
  <si>
    <t>13.</t>
  </si>
  <si>
    <r>
      <t xml:space="preserve">- izolaciona cijev rebrasta </t>
    </r>
    <r>
      <rPr>
        <sz val="12"/>
        <rFont val="Times New Roman"/>
        <family val="1"/>
        <charset val="238"/>
      </rPr>
      <t>CS25</t>
    </r>
  </si>
  <si>
    <r>
      <t xml:space="preserve">- izolaciona cijev rebrasta </t>
    </r>
    <r>
      <rPr>
        <sz val="12"/>
        <rFont val="Times New Roman"/>
        <family val="1"/>
        <charset val="238"/>
      </rPr>
      <t>CS20</t>
    </r>
  </si>
  <si>
    <r>
      <t xml:space="preserve">- metalna plastific. gibljiva cijev </t>
    </r>
    <r>
      <rPr>
        <sz val="12"/>
        <rFont val="Symbol"/>
        <family val="1"/>
        <charset val="2"/>
      </rPr>
      <t>f</t>
    </r>
    <r>
      <rPr>
        <sz val="12"/>
        <rFont val="Times New Roman CE"/>
        <family val="1"/>
        <charset val="238"/>
      </rPr>
      <t xml:space="preserve"> 18 </t>
    </r>
  </si>
  <si>
    <t>14.</t>
  </si>
  <si>
    <t>Provjeravanje kompletne el. instalacije u predmetnom objektu prema normi HRN HD 60364-6 dokumentirano u Zapisniku</t>
  </si>
  <si>
    <t>UKUPNO C):</t>
  </si>
  <si>
    <t>D)</t>
  </si>
  <si>
    <t>ELEKTROINSTALACIJA RASVJETE</t>
  </si>
  <si>
    <r>
      <t>Dobava, montaža i spajanje na strop</t>
    </r>
    <r>
      <rPr>
        <b/>
        <sz val="12"/>
        <rFont val="Times New Roman CE"/>
        <charset val="238"/>
      </rPr>
      <t xml:space="preserve"> dnevnog boravka </t>
    </r>
    <r>
      <rPr>
        <sz val="12"/>
        <rFont val="Times New Roman CE"/>
        <family val="1"/>
        <charset val="238"/>
      </rPr>
      <t>nadgradne LED svjetiljke, svjetlosnog toka 2200 lm, boje svjetla 4000 K, min IP20, pribl. snage 22W i pribl. dimenz. fi300 mm.</t>
    </r>
  </si>
  <si>
    <r>
      <t>Dobava, montaža i spajanje na strop</t>
    </r>
    <r>
      <rPr>
        <b/>
        <sz val="12"/>
        <rFont val="Times New Roman CE"/>
        <charset val="238"/>
      </rPr>
      <t xml:space="preserve"> hodnika, sobe i kuhinje </t>
    </r>
    <r>
      <rPr>
        <sz val="12"/>
        <rFont val="Times New Roman CE"/>
        <family val="1"/>
        <charset val="238"/>
      </rPr>
      <t>nadgradne LED svjetiljke, svjetlosnog toka 2000 lm, boje svjetla 4000 K, min IP20, pribl. snage 20W i pribl. dimenz. fi300 mm.</t>
    </r>
  </si>
  <si>
    <r>
      <t>Dobava, montaža i spajanje na strop</t>
    </r>
    <r>
      <rPr>
        <b/>
        <sz val="12"/>
        <rFont val="Times New Roman CE"/>
        <charset val="238"/>
      </rPr>
      <t xml:space="preserve"> kupaonice i WC </t>
    </r>
    <r>
      <rPr>
        <sz val="12"/>
        <rFont val="Times New Roman CE"/>
        <charset val="238"/>
      </rPr>
      <t>nadgradne</t>
    </r>
    <r>
      <rPr>
        <b/>
        <sz val="12"/>
        <rFont val="Times New Roman CE"/>
        <charset val="238"/>
      </rPr>
      <t xml:space="preserve"> </t>
    </r>
    <r>
      <rPr>
        <sz val="12"/>
        <rFont val="Times New Roman CE"/>
        <family val="1"/>
        <charset val="238"/>
      </rPr>
      <t>LED svjetiljke snage 18W, 1600 lm, 4000K, IP 44, pribl. dimenzija fi 250x50 mm.</t>
    </r>
  </si>
  <si>
    <r>
      <t>Dobava, montaža i spajanje u</t>
    </r>
    <r>
      <rPr>
        <b/>
        <sz val="12"/>
        <rFont val="Times New Roman CE"/>
        <charset val="238"/>
      </rPr>
      <t xml:space="preserve"> sanitarijama iznad umivaonika </t>
    </r>
    <r>
      <rPr>
        <sz val="12"/>
        <rFont val="Times New Roman CE"/>
        <family val="1"/>
        <charset val="238"/>
      </rPr>
      <t>LED svjetiljke - linestre,  7 W, min. svjetlosnog toka 900 lm, boje svjetla 4000K, min IP44 i pribl. dužine 500 mm.</t>
    </r>
  </si>
  <si>
    <r>
      <t xml:space="preserve">Dobava, montaža i spajanje </t>
    </r>
    <r>
      <rPr>
        <b/>
        <sz val="12"/>
        <rFont val="Times New Roman CE"/>
        <charset val="238"/>
      </rPr>
      <t xml:space="preserve">na zid fasade </t>
    </r>
    <r>
      <rPr>
        <sz val="12"/>
        <rFont val="Times New Roman CE"/>
        <family val="1"/>
        <charset val="238"/>
      </rPr>
      <t>nadgradne LED svjetiljke, svjetlosnog toka 1440 lm, boje svjetla 4000 K, min IP65, pribl. snage 15W i pribl. dimenz. fi300 mm.</t>
    </r>
  </si>
  <si>
    <r>
      <t xml:space="preserve">Dobava, montaža i spajanje na projektom predviđeno mjesto zvona </t>
    </r>
    <r>
      <rPr>
        <sz val="12"/>
        <rFont val="Times New Roman CE"/>
        <charset val="238"/>
      </rPr>
      <t>230V, 50Hz.</t>
    </r>
  </si>
  <si>
    <t>Dobava, ugradba i spajanje modularnih P/Ž prekidača nazivne struje prekidanja 10A sa ugradnim kutijama, montažnim ovirima i ukrasnim okvirima (po uzoru na priključnice) dizajn po izboru investitora:</t>
  </si>
  <si>
    <t xml:space="preserve">- obični   </t>
  </si>
  <si>
    <t xml:space="preserve">- izmjenični  </t>
  </si>
  <si>
    <t>- križni</t>
  </si>
  <si>
    <t>- tipkalo za zvonce</t>
  </si>
  <si>
    <t>Dobava, ugradba i spajanje modularnih P/Ž prekidača nazivne struje prekidanja 16A sa ugradnim kutijama, montažnim ovirima i ukrasnim okvirima (po uzoru na priključnice) dizajn po izboru investitora:</t>
  </si>
  <si>
    <t>- obični sa indikatorom ( za el. grijalice )</t>
  </si>
  <si>
    <t>Dobava i ugradnja sa spajanjem pretežito pod žbuku, a djelomično u CS cijevi sljedećih vrsta kablova:</t>
  </si>
  <si>
    <r>
      <t>- NYM 5x1,5 mm</t>
    </r>
    <r>
      <rPr>
        <vertAlign val="superscript"/>
        <sz val="12"/>
        <rFont val="Times New Roman CE"/>
        <family val="1"/>
        <charset val="238"/>
      </rPr>
      <t>2</t>
    </r>
  </si>
  <si>
    <r>
      <t>- NYM 3x1,5 mm</t>
    </r>
    <r>
      <rPr>
        <vertAlign val="superscript"/>
        <sz val="12"/>
        <rFont val="Times New Roman CE"/>
        <family val="1"/>
        <charset val="238"/>
      </rPr>
      <t>2</t>
    </r>
  </si>
  <si>
    <t>- kutija spojna 100x100</t>
  </si>
  <si>
    <r>
      <t xml:space="preserve">- kutija spojna </t>
    </r>
    <r>
      <rPr>
        <sz val="12"/>
        <rFont val="Arial"/>
        <family val="2"/>
        <charset val="238"/>
      </rPr>
      <t>Φ</t>
    </r>
    <r>
      <rPr>
        <sz val="12"/>
        <rFont val="Times New Roman"/>
        <family val="1"/>
        <charset val="238"/>
      </rPr>
      <t>80</t>
    </r>
  </si>
  <si>
    <r>
      <t xml:space="preserve">- kutija spojna </t>
    </r>
    <r>
      <rPr>
        <sz val="12"/>
        <rFont val="Arial"/>
        <family val="2"/>
        <charset val="238"/>
      </rPr>
      <t>Φ</t>
    </r>
    <r>
      <rPr>
        <sz val="12"/>
        <rFont val="Times New Roman"/>
        <family val="1"/>
        <charset val="238"/>
      </rPr>
      <t>60</t>
    </r>
  </si>
  <si>
    <r>
      <t xml:space="preserve">- izolaciona cijev rebrasta </t>
    </r>
    <r>
      <rPr>
        <sz val="12"/>
        <rFont val="Symbol"/>
        <family val="1"/>
        <charset val="2"/>
      </rPr>
      <t>f</t>
    </r>
    <r>
      <rPr>
        <sz val="12"/>
        <rFont val="Times New Roman CE"/>
        <family val="1"/>
        <charset val="238"/>
      </rPr>
      <t xml:space="preserve"> 20</t>
    </r>
  </si>
  <si>
    <t>UKUPNO D):</t>
  </si>
  <si>
    <t>E )</t>
  </si>
  <si>
    <t>TELEKOMUNIKACIJSKA INSTALACIJA</t>
  </si>
  <si>
    <t>Dobava, polaganje u CS cijev i spajanje TK kabela UTP cat6 4×2×0,6</t>
  </si>
  <si>
    <t>Dobava i montaža izolacionog pribora :</t>
  </si>
  <si>
    <t>- kutija ugradna fi 60</t>
  </si>
  <si>
    <r>
      <t xml:space="preserve">- PVC savitljiva cijev </t>
    </r>
    <r>
      <rPr>
        <sz val="12"/>
        <rFont val="Arial"/>
        <family val="2"/>
        <charset val="238"/>
      </rPr>
      <t>ø</t>
    </r>
    <r>
      <rPr>
        <sz val="12"/>
        <rFont val="Symbol"/>
        <family val="1"/>
        <charset val="2"/>
      </rPr>
      <t xml:space="preserve"> </t>
    </r>
    <r>
      <rPr>
        <sz val="12"/>
        <rFont val="Times New Roman CE"/>
        <family val="1"/>
        <charset val="238"/>
      </rPr>
      <t>20</t>
    </r>
  </si>
  <si>
    <t>Ispitivanje TK instalacije  i izdavanje potrebite atestne dokumentacije za priključenje objekta</t>
  </si>
  <si>
    <t>UKUPNO E):</t>
  </si>
  <si>
    <t>F )</t>
  </si>
  <si>
    <t>INSTALACIJA ANTENSKOG SUSTAVA</t>
  </si>
  <si>
    <t xml:space="preserve">Dobava i montaža na krovu na najpovoljnijem mjestu prijema sljedeće opreme, sve komplet spojeno i podešeno. </t>
  </si>
  <si>
    <t>- antenski stup                                                kom 1</t>
  </si>
  <si>
    <t>- kompl. obujmica za uzemljenje                    kom 1</t>
  </si>
  <si>
    <t>- obujmica stupa                                           kom 3</t>
  </si>
  <si>
    <t>- pribor za sidrenje, komplet                         kom 1</t>
  </si>
  <si>
    <t>- logaritamska antena (digitalni signal)           kom 1</t>
  </si>
  <si>
    <t xml:space="preserve">Dobava i polaganje kroz cijevi, te spajanje antenskog kabela 75Ω. </t>
  </si>
  <si>
    <t>Podešavanje antena, uštimavanje sustava, ispitivanje instalacije (mjerenje jačine signala na svakoj utičnici) i izdavanje atestne dokumentacije</t>
  </si>
  <si>
    <t>UKUPNO F):</t>
  </si>
  <si>
    <t>REKAPITULACIJA :</t>
  </si>
  <si>
    <t>A )  DEMONTAŽNI RADOVI</t>
  </si>
  <si>
    <t>B )  ELEKTROENERGETSKI PRIKLJUČAK</t>
  </si>
  <si>
    <t>C )  ELEKTROINSTALACIJA TERMIKE</t>
  </si>
  <si>
    <t>D)  ELEKTROINSTALACIJA RASVJETE</t>
  </si>
  <si>
    <t>E)  TK INSTALACIJA</t>
  </si>
  <si>
    <t>F)  ANTENSKA INSTALACIJA</t>
  </si>
  <si>
    <t>SVEUKUPNO :</t>
  </si>
  <si>
    <t>PROJEKTANT:</t>
  </si>
  <si>
    <t>Datum: lipanj 2026.</t>
  </si>
  <si>
    <t>Stjepan Breber, ing.el.</t>
  </si>
  <si>
    <t xml:space="preserve">                                                                                            </t>
  </si>
  <si>
    <t>VII.  RAZNI RADOVI</t>
  </si>
  <si>
    <t>UKUPNO  VII.</t>
  </si>
  <si>
    <t>VII RAZNI RADOVI</t>
  </si>
  <si>
    <t>I. DEMONTAŽE UKUPNO:</t>
  </si>
  <si>
    <t>-montažnog instalacijskog elementa za WC školjku visine ugradnje 112 cm s niskošumnim ugradbenim vodokotlićem za 6/3l ispiranje, izrađenim prema HRN EN 14055:2011 "ili jednakovrijedno" _________________. Instalacijski element je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prema uputama proizvođača.</t>
  </si>
  <si>
    <r>
      <t>Dobava, prijenos i montaža kompletnog</t>
    </r>
    <r>
      <rPr>
        <b/>
        <sz val="11"/>
        <rFont val="Arial"/>
        <family val="2"/>
      </rPr>
      <t xml:space="preserve"> umivaonika</t>
    </r>
    <r>
      <rPr>
        <sz val="11"/>
        <rFont val="Arial"/>
        <family val="2"/>
      </rPr>
      <t xml:space="preserve"> </t>
    </r>
    <r>
      <rPr>
        <b/>
        <sz val="11"/>
        <rFont val="Arial"/>
        <family val="2"/>
      </rPr>
      <t xml:space="preserve"> </t>
    </r>
    <r>
      <rPr>
        <sz val="11"/>
        <rFont val="Arial"/>
        <family val="2"/>
      </rPr>
      <t>od sanitarnog porculana</t>
    </r>
    <r>
      <rPr>
        <b/>
        <sz val="11"/>
        <rFont val="Arial"/>
        <family val="2"/>
      </rPr>
      <t xml:space="preserve"> prema NN151/2005 </t>
    </r>
    <r>
      <rPr>
        <sz val="11"/>
        <rFont val="Arial"/>
        <family val="2"/>
      </rPr>
      <t>"ili jednakovrijedno" _____________,  koji se sastoji od:</t>
    </r>
  </si>
  <si>
    <t>Dobava i postavljanje  toplinske izolacije stropa kata  mineralnom vunom debljine d= 10,00 cm (40 kg/m3) HRN 13162 "ili jednakovrijednoj" ____________________ . U cijenu uključiti postavljanje Pe folije.  Obračun po m2 sve komplet.</t>
  </si>
  <si>
    <t>Nabava standardnog kombiniranog štednjaka (plin/struja ili indukcija), dostava i unos u stan te ugradnja i spajanje na postojeće priključke</t>
  </si>
  <si>
    <t>Nabava hladnjaka s zamrzivačem (300+100L), dostava i unos u stan te postavljanje i puštanje u rad.</t>
  </si>
  <si>
    <t>Nabava i dobava stola s 4 stolice (drveni ili laminirani model stola i 4 stolice).</t>
  </si>
  <si>
    <t>Nabava i dobava kreveta 160*200 cm. Stavka uključuje krevet drveni ili tapecirani 160*200cm, madrac 160*200 cm, dostavu i montažu.</t>
  </si>
  <si>
    <t>Nabava, dobava i montaža ormara za garderobu 300*60 cm s zaokretnim vratima srednje kvalitete.</t>
  </si>
  <si>
    <t>Nabava, dobava i montaža kutne tekstilne garniture dimenzija 260*200 cm.</t>
  </si>
  <si>
    <t>Nabava, dobava i montaža drvenog stola za dnevni boravak dimenzija 100*60 cm.</t>
  </si>
  <si>
    <t>Nabava, dobava i montaža drvene komode za TV za dnevni boravak okvirnih dimenzija 120*60*45 cm.</t>
  </si>
  <si>
    <t>Nabava, dobava i montaža TV-a s antenom za dnevni boravak okvirnih dimenzija 55" cm.</t>
  </si>
  <si>
    <t>Nabava, dobava i montaža kutne blok kuhinje 230*130 cm(elementi, fronte i radna ploča). Blok kuhinja je  standardne dubine donjih ormarića: 60 cm i gornjih ormarića: 30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</si>
</sst>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n&quot;_-;\-* #,##0.00\ &quot;kn&quot;_-;_-* &quot;-&quot;??\ &quot;kn&quot;_-;_-@_-"/>
    <numFmt numFmtId="164" formatCode="0.0"/>
    <numFmt numFmtId="165" formatCode="0."/>
    <numFmt numFmtId="166" formatCode="#,##0.00\ &quot;kn&quot;"/>
    <numFmt numFmtId="167" formatCode="0&quot;.&quot;"/>
    <numFmt numFmtId="168" formatCode="#,##0.00\ _k_n"/>
    <numFmt numFmtId="169" formatCode="0\."/>
    <numFmt numFmtId="170" formatCode="#,##0.00;\-#,##0.00;;"/>
  </numFmts>
  <fonts count="77">
    <font>
      <sz val="11"/>
      <color theme="1"/>
      <name val="Calibri"/>
      <family val="2"/>
      <charset val="238"/>
      <scheme val="minor"/>
    </font>
    <font>
      <sz val="10"/>
      <name val="Arial"/>
      <family val="2"/>
      <charset val="238"/>
    </font>
    <font>
      <sz val="9"/>
      <name val="Arial CE"/>
      <family val="2"/>
      <charset val="238"/>
    </font>
    <font>
      <sz val="9"/>
      <name val="Arial"/>
      <family val="2"/>
      <charset val="238"/>
    </font>
    <font>
      <b/>
      <sz val="16"/>
      <name val="Arial CE"/>
      <charset val="238"/>
    </font>
    <font>
      <b/>
      <sz val="14"/>
      <name val="Arial"/>
      <family val="2"/>
      <charset val="238"/>
    </font>
    <font>
      <b/>
      <i/>
      <sz val="14"/>
      <name val="Arial"/>
      <family val="2"/>
      <charset val="238"/>
    </font>
    <font>
      <b/>
      <sz val="9"/>
      <name val="Arial CE"/>
      <family val="2"/>
      <charset val="238"/>
    </font>
    <font>
      <b/>
      <sz val="14"/>
      <name val="Arial CE"/>
      <family val="2"/>
      <charset val="238"/>
    </font>
    <font>
      <sz val="11"/>
      <name val="Arial CE"/>
      <family val="2"/>
      <charset val="238"/>
    </font>
    <font>
      <b/>
      <sz val="11"/>
      <name val="Arial CE"/>
      <family val="2"/>
      <charset val="238"/>
    </font>
    <font>
      <b/>
      <sz val="10"/>
      <name val="Arial CE"/>
      <family val="2"/>
      <charset val="238"/>
    </font>
    <font>
      <sz val="11"/>
      <name val="Arial"/>
      <family val="2"/>
      <charset val="238"/>
    </font>
    <font>
      <sz val="12"/>
      <name val="Arial"/>
      <family val="2"/>
      <charset val="238"/>
    </font>
    <font>
      <sz val="12"/>
      <color indexed="10"/>
      <name val="Arial"/>
      <family val="2"/>
      <charset val="238"/>
    </font>
    <font>
      <sz val="11"/>
      <color indexed="10"/>
      <name val="Arial CE"/>
      <family val="2"/>
      <charset val="238"/>
    </font>
    <font>
      <b/>
      <i/>
      <sz val="11"/>
      <name val="Arial CE"/>
      <family val="2"/>
      <charset val="238"/>
    </font>
    <font>
      <b/>
      <sz val="11"/>
      <name val="Arial"/>
      <family val="2"/>
      <charset val="1"/>
    </font>
    <font>
      <b/>
      <sz val="11"/>
      <name val="Arial"/>
      <family val="2"/>
      <charset val="238"/>
    </font>
    <font>
      <b/>
      <sz val="12"/>
      <name val="Arial"/>
      <family val="2"/>
      <charset val="238"/>
    </font>
    <font>
      <sz val="11"/>
      <name val="Arial"/>
      <family val="2"/>
      <charset val="1"/>
    </font>
    <font>
      <b/>
      <sz val="11"/>
      <name val="Times New Roman CE"/>
      <family val="1"/>
      <charset val="238"/>
    </font>
    <font>
      <sz val="11"/>
      <name val="Times New Roman CE"/>
      <family val="1"/>
      <charset val="238"/>
    </font>
    <font>
      <sz val="11"/>
      <name val="Arial"/>
      <family val="2"/>
    </font>
    <font>
      <sz val="11"/>
      <name val="Times New Roman"/>
      <family val="1"/>
      <charset val="1"/>
    </font>
    <font>
      <sz val="11"/>
      <color indexed="8"/>
      <name val="Arial CE"/>
      <family val="2"/>
      <charset val="238"/>
    </font>
    <font>
      <sz val="11"/>
      <color theme="1"/>
      <name val="Arial CE"/>
      <charset val="238"/>
    </font>
    <font>
      <b/>
      <sz val="11"/>
      <color theme="1"/>
      <name val="Calibri"/>
      <family val="2"/>
      <charset val="238"/>
      <scheme val="minor"/>
    </font>
    <font>
      <sz val="11"/>
      <color theme="1"/>
      <name val="Arial"/>
      <family val="2"/>
      <charset val="238"/>
    </font>
    <font>
      <b/>
      <sz val="11"/>
      <color theme="1"/>
      <name val="Arial"/>
      <family val="2"/>
      <charset val="238"/>
    </font>
    <font>
      <b/>
      <sz val="12"/>
      <name val="Arial CE"/>
      <family val="2"/>
      <charset val="238"/>
    </font>
    <font>
      <sz val="12"/>
      <name val="Times New Roman CE"/>
      <family val="1"/>
      <charset val="238"/>
    </font>
    <font>
      <sz val="11"/>
      <name val="Calibri"/>
      <family val="2"/>
      <charset val="238"/>
    </font>
    <font>
      <sz val="12.1"/>
      <name val="Arial"/>
      <family val="2"/>
      <charset val="238"/>
    </font>
    <font>
      <sz val="12"/>
      <color theme="1"/>
      <name val="Arial"/>
      <family val="2"/>
      <charset val="238"/>
    </font>
    <font>
      <b/>
      <sz val="10"/>
      <name val="Arial"/>
      <family val="2"/>
      <charset val="238"/>
    </font>
    <font>
      <b/>
      <sz val="11"/>
      <name val="Arial"/>
      <family val="2"/>
    </font>
    <font>
      <sz val="12"/>
      <name val="Times New Roman CE"/>
      <charset val="238"/>
    </font>
    <font>
      <b/>
      <i/>
      <sz val="16"/>
      <name val="Times New Roman CE"/>
      <family val="1"/>
      <charset val="238"/>
    </font>
    <font>
      <b/>
      <sz val="8"/>
      <name val="Times New Roman CE"/>
      <family val="1"/>
      <charset val="238"/>
    </font>
    <font>
      <b/>
      <i/>
      <sz val="12"/>
      <name val="Times New Roman CE"/>
      <family val="1"/>
      <charset val="238"/>
    </font>
    <font>
      <sz val="8"/>
      <name val="Times New Roman CE"/>
      <family val="1"/>
      <charset val="238"/>
    </font>
    <font>
      <b/>
      <sz val="12"/>
      <name val="Times New Roman CE"/>
      <charset val="238"/>
    </font>
    <font>
      <b/>
      <sz val="12"/>
      <name val="Times New Roman CE"/>
      <family val="1"/>
      <charset val="238"/>
    </font>
    <font>
      <b/>
      <i/>
      <sz val="12"/>
      <name val="Times New Roman CE"/>
      <charset val="238"/>
    </font>
    <font>
      <b/>
      <i/>
      <sz val="14"/>
      <name val="Times New Roman CE"/>
      <charset val="238"/>
    </font>
    <font>
      <b/>
      <i/>
      <sz val="14"/>
      <name val="Times New Roman CE"/>
      <family val="1"/>
      <charset val="238"/>
    </font>
    <font>
      <vertAlign val="superscript"/>
      <sz val="12"/>
      <name val="Times New Roman CE"/>
      <family val="1"/>
      <charset val="238"/>
    </font>
    <font>
      <sz val="12"/>
      <name val="Symbol"/>
      <family val="1"/>
      <charset val="2"/>
    </font>
    <font>
      <i/>
      <sz val="12"/>
      <name val="Times New Roman CE"/>
      <family val="1"/>
      <charset val="238"/>
    </font>
    <font>
      <sz val="9"/>
      <name val="Arial Narrow"/>
      <family val="2"/>
      <charset val="238"/>
    </font>
    <font>
      <sz val="10"/>
      <name val="Arial Narrow"/>
      <family val="2"/>
      <charset val="238"/>
    </font>
    <font>
      <sz val="10"/>
      <name val="Arial"/>
      <family val="2"/>
      <charset val="1"/>
    </font>
    <font>
      <b/>
      <sz val="10"/>
      <name val="Arial"/>
      <family val="2"/>
      <charset val="1"/>
    </font>
    <font>
      <sz val="11"/>
      <color rgb="FFFF0000"/>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sz val="12"/>
      <name val="BREBER"/>
      <family val="3"/>
    </font>
    <font>
      <i/>
      <sz val="11"/>
      <name val="Brush Script MT"/>
      <family val="4"/>
      <charset val="238"/>
    </font>
    <font>
      <i/>
      <sz val="11"/>
      <name val="Swis721 Blk BT"/>
      <family val="2"/>
    </font>
    <font>
      <i/>
      <sz val="10"/>
      <name val="Times New Roman CE"/>
      <charset val="238"/>
    </font>
    <font>
      <sz val="10"/>
      <name val="Times New Roman CE"/>
      <charset val="238"/>
    </font>
    <font>
      <sz val="10"/>
      <name val="Times New Roman CE"/>
      <family val="1"/>
      <charset val="238"/>
    </font>
    <font>
      <b/>
      <i/>
      <sz val="18"/>
      <name val="Times New Roman CE"/>
      <charset val="238"/>
    </font>
    <font>
      <b/>
      <i/>
      <sz val="18"/>
      <name val="Times New Roman CE"/>
      <family val="1"/>
      <charset val="238"/>
    </font>
    <font>
      <sz val="8"/>
      <name val="Times New Roman CE"/>
      <charset val="238"/>
    </font>
    <font>
      <i/>
      <sz val="8"/>
      <name val="Times New Roman CE"/>
      <family val="1"/>
      <charset val="238"/>
    </font>
    <font>
      <sz val="14"/>
      <name val="Arial"/>
      <family val="2"/>
      <charset val="238"/>
    </font>
    <font>
      <vertAlign val="superscript"/>
      <sz val="12"/>
      <name val="Times New Roman CE"/>
      <charset val="238"/>
    </font>
    <font>
      <sz val="12"/>
      <name val="Times New Roman"/>
      <family val="1"/>
      <charset val="238"/>
    </font>
    <font>
      <i/>
      <sz val="12"/>
      <name val="Times New Roman CE"/>
      <charset val="238"/>
    </font>
    <font>
      <b/>
      <sz val="14"/>
      <name val="Times New Roman CE"/>
      <charset val="238"/>
    </font>
    <font>
      <b/>
      <i/>
      <sz val="15"/>
      <name val="Times New Roman CE"/>
      <family val="1"/>
      <charset val="238"/>
    </font>
    <font>
      <sz val="12"/>
      <color indexed="9"/>
      <name val="Times New Roman CE"/>
      <family val="1"/>
      <charset val="238"/>
    </font>
    <font>
      <b/>
      <sz val="13"/>
      <name val="Times New Roman CE"/>
      <charset val="238"/>
    </font>
    <font>
      <sz val="12"/>
      <name val="Courier New"/>
      <family val="3"/>
      <charset val="238"/>
    </font>
  </fonts>
  <fills count="13">
    <fill>
      <patternFill patternType="none"/>
    </fill>
    <fill>
      <patternFill patternType="gray125"/>
    </fill>
    <fill>
      <patternFill patternType="solid">
        <fgColor theme="0"/>
        <bgColor indexed="64"/>
      </patternFill>
    </fill>
    <fill>
      <patternFill patternType="solid">
        <fgColor indexed="22"/>
        <bgColor indexed="44"/>
      </patternFill>
    </fill>
    <fill>
      <patternFill patternType="solid">
        <fgColor theme="0"/>
        <bgColor indexed="44"/>
      </patternFill>
    </fill>
    <fill>
      <patternFill patternType="solid">
        <fgColor indexed="22"/>
        <bgColor indexed="31"/>
      </patternFill>
    </fill>
    <fill>
      <patternFill patternType="solid">
        <fgColor indexed="9"/>
        <bgColor indexed="27"/>
      </patternFill>
    </fill>
    <fill>
      <patternFill patternType="solid">
        <fgColor indexed="55"/>
        <bgColor indexed="23"/>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26"/>
      </patternFill>
    </fill>
    <fill>
      <patternFill patternType="solid">
        <fgColor theme="0"/>
        <bgColor rgb="FFFFEB9C"/>
      </patternFill>
    </fill>
  </fills>
  <borders count="19">
    <border>
      <left/>
      <right/>
      <top/>
      <bottom/>
      <diagonal/>
    </border>
    <border>
      <left/>
      <right/>
      <top style="thin">
        <color indexed="8"/>
      </top>
      <bottom style="thin">
        <color indexed="8"/>
      </bottom>
      <diagonal/>
    </border>
    <border>
      <left style="hair">
        <color indexed="8"/>
      </left>
      <right style="hair">
        <color indexed="8"/>
      </right>
      <top style="hair">
        <color indexed="8"/>
      </top>
      <bottom style="hair">
        <color indexed="8"/>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cellStyleXfs>
  <cellXfs count="585">
    <xf numFmtId="0" fontId="0" fillId="0" borderId="0" xfId="0"/>
    <xf numFmtId="0" fontId="2" fillId="2" borderId="0" xfId="1" applyFont="1" applyFill="1" applyAlignment="1">
      <alignment horizontal="left" vertical="top"/>
    </xf>
    <xf numFmtId="0" fontId="2" fillId="0" borderId="0" xfId="1" applyFont="1" applyAlignment="1">
      <alignment horizontal="left" wrapText="1"/>
    </xf>
    <xf numFmtId="0" fontId="3" fillId="0" borderId="0" xfId="1" applyFont="1" applyAlignment="1">
      <alignment vertical="center"/>
    </xf>
    <xf numFmtId="164" fontId="3" fillId="0" borderId="0" xfId="1" applyNumberFormat="1" applyFont="1" applyAlignment="1">
      <alignment horizontal="center"/>
    </xf>
    <xf numFmtId="0" fontId="2" fillId="0" borderId="0" xfId="1" applyFont="1"/>
    <xf numFmtId="0" fontId="4" fillId="0" borderId="0" xfId="1" applyFont="1" applyAlignment="1">
      <alignment horizontal="left" wrapText="1"/>
    </xf>
    <xf numFmtId="0" fontId="5" fillId="2" borderId="0" xfId="1" applyFont="1" applyFill="1" applyAlignment="1">
      <alignment horizontal="left" vertical="center"/>
    </xf>
    <xf numFmtId="0" fontId="6" fillId="0" borderId="0" xfId="1" applyFont="1" applyAlignment="1">
      <alignment horizontal="left" vertical="center" wrapText="1"/>
    </xf>
    <xf numFmtId="0" fontId="7" fillId="0" borderId="0" xfId="1" applyFont="1" applyAlignment="1">
      <alignment vertical="center"/>
    </xf>
    <xf numFmtId="0" fontId="7" fillId="0" borderId="0" xfId="1" applyFont="1" applyAlignment="1">
      <alignment horizontal="center"/>
    </xf>
    <xf numFmtId="0" fontId="7" fillId="0" borderId="0" xfId="1" applyFont="1"/>
    <xf numFmtId="0" fontId="8" fillId="2" borderId="0" xfId="1" applyFont="1" applyFill="1" applyAlignment="1">
      <alignment horizontal="left" vertical="top"/>
    </xf>
    <xf numFmtId="0" fontId="7" fillId="0" borderId="0" xfId="1" applyFont="1" applyAlignment="1">
      <alignment horizontal="right"/>
    </xf>
    <xf numFmtId="0" fontId="9" fillId="2" borderId="0" xfId="1" applyFont="1" applyFill="1" applyAlignment="1">
      <alignment horizontal="left" vertical="top"/>
    </xf>
    <xf numFmtId="164" fontId="10" fillId="0" borderId="0" xfId="1" applyNumberFormat="1" applyFont="1" applyAlignment="1">
      <alignment horizontal="center"/>
    </xf>
    <xf numFmtId="0" fontId="11" fillId="0" borderId="0" xfId="1" applyFont="1"/>
    <xf numFmtId="0" fontId="10" fillId="4" borderId="0" xfId="1" applyFont="1" applyFill="1" applyAlignment="1">
      <alignment horizontal="left" vertical="center" wrapText="1"/>
    </xf>
    <xf numFmtId="0" fontId="10" fillId="4" borderId="0" xfId="1" applyFont="1" applyFill="1" applyAlignment="1">
      <alignment vertical="center" wrapText="1"/>
    </xf>
    <xf numFmtId="0" fontId="9" fillId="0" borderId="0" xfId="2" applyFont="1" applyAlignment="1">
      <alignment horizontal="justify" vertical="top" wrapText="1"/>
    </xf>
    <xf numFmtId="0" fontId="12" fillId="0" borderId="0" xfId="2" applyFont="1" applyAlignment="1">
      <alignment horizontal="center"/>
    </xf>
    <xf numFmtId="164" fontId="12" fillId="0" borderId="0" xfId="2" applyNumberFormat="1" applyFont="1" applyAlignment="1">
      <alignment horizontal="center"/>
    </xf>
    <xf numFmtId="0" fontId="2" fillId="0" borderId="0" xfId="1" applyFont="1" applyAlignment="1">
      <alignment vertical="center"/>
    </xf>
    <xf numFmtId="0" fontId="13" fillId="0" borderId="0" xfId="0" quotePrefix="1" applyFont="1" applyAlignment="1">
      <alignment horizontal="justify" vertical="top" wrapText="1"/>
    </xf>
    <xf numFmtId="0" fontId="13" fillId="0" borderId="0" xfId="0" applyFont="1" applyAlignment="1">
      <alignment horizontal="center" vertical="center"/>
    </xf>
    <xf numFmtId="4" fontId="13" fillId="0" borderId="0" xfId="0" applyNumberFormat="1" applyFont="1" applyAlignment="1">
      <alignment horizontal="center" vertical="center"/>
    </xf>
    <xf numFmtId="0" fontId="9" fillId="0" borderId="0" xfId="1" applyFont="1" applyAlignment="1">
      <alignment horizontal="left" vertical="top" wrapText="1"/>
    </xf>
    <xf numFmtId="0" fontId="12" fillId="0" borderId="0" xfId="1" applyFont="1" applyAlignment="1">
      <alignment vertical="center"/>
    </xf>
    <xf numFmtId="164" fontId="12" fillId="0" borderId="0" xfId="1" applyNumberFormat="1" applyFont="1" applyAlignment="1">
      <alignment horizontal="left"/>
    </xf>
    <xf numFmtId="164" fontId="12" fillId="0" borderId="0" xfId="1" applyNumberFormat="1" applyFont="1" applyAlignment="1">
      <alignment horizontal="center"/>
    </xf>
    <xf numFmtId="164" fontId="12" fillId="0" borderId="0" xfId="1" applyNumberFormat="1" applyFont="1" applyAlignment="1">
      <alignment horizontal="right"/>
    </xf>
    <xf numFmtId="0" fontId="9" fillId="0" borderId="0" xfId="1" applyFont="1" applyAlignment="1">
      <alignment horizontal="justify" vertical="top" wrapText="1"/>
    </xf>
    <xf numFmtId="0" fontId="9" fillId="0" borderId="0" xfId="1" applyFont="1" applyAlignment="1">
      <alignment vertical="center"/>
    </xf>
    <xf numFmtId="4" fontId="9" fillId="0" borderId="0" xfId="1" applyNumberFormat="1" applyFont="1" applyAlignment="1">
      <alignment horizontal="left"/>
    </xf>
    <xf numFmtId="4" fontId="9" fillId="0" borderId="0" xfId="1" applyNumberFormat="1" applyFont="1" applyAlignment="1">
      <alignment horizontal="center"/>
    </xf>
    <xf numFmtId="4" fontId="9" fillId="0" borderId="0" xfId="1" applyNumberFormat="1" applyFont="1" applyAlignment="1">
      <alignment horizontal="right" vertical="center"/>
    </xf>
    <xf numFmtId="0" fontId="9" fillId="0" borderId="0" xfId="1" quotePrefix="1" applyFont="1" applyAlignment="1">
      <alignment horizontal="justify" vertical="top" wrapText="1"/>
    </xf>
    <xf numFmtId="4" fontId="9" fillId="0" borderId="0" xfId="1" applyNumberFormat="1" applyFont="1" applyAlignment="1">
      <alignment horizontal="right"/>
    </xf>
    <xf numFmtId="0" fontId="12" fillId="0" borderId="0" xfId="1" applyFont="1"/>
    <xf numFmtId="4" fontId="12" fillId="0" borderId="0" xfId="1" applyNumberFormat="1" applyFont="1" applyAlignment="1">
      <alignment horizontal="center"/>
    </xf>
    <xf numFmtId="0" fontId="9" fillId="0" borderId="0" xfId="1" quotePrefix="1" applyFont="1" applyAlignment="1">
      <alignment horizontal="left" vertical="top" wrapText="1"/>
    </xf>
    <xf numFmtId="0" fontId="12" fillId="0" borderId="0" xfId="0" applyFont="1" applyAlignment="1">
      <alignment horizontal="justify" vertical="top" wrapText="1"/>
    </xf>
    <xf numFmtId="2" fontId="13" fillId="0" borderId="0" xfId="0" applyNumberFormat="1" applyFont="1" applyAlignment="1">
      <alignment horizontal="center" vertical="center"/>
    </xf>
    <xf numFmtId="4" fontId="14" fillId="0" borderId="0" xfId="0" applyNumberFormat="1" applyFont="1" applyAlignment="1">
      <alignment horizontal="center" vertical="center"/>
    </xf>
    <xf numFmtId="4" fontId="12" fillId="0" borderId="0" xfId="1" applyNumberFormat="1" applyFont="1" applyAlignment="1">
      <alignment horizontal="right"/>
    </xf>
    <xf numFmtId="0" fontId="15" fillId="0" borderId="0" xfId="1" applyFont="1" applyAlignment="1">
      <alignment horizontal="justify" vertical="top" wrapText="1"/>
    </xf>
    <xf numFmtId="2" fontId="9" fillId="0" borderId="0" xfId="1" applyNumberFormat="1" applyFont="1" applyAlignment="1">
      <alignment horizontal="left"/>
    </xf>
    <xf numFmtId="0" fontId="13" fillId="0" borderId="0" xfId="0" applyFont="1" applyAlignment="1">
      <alignment horizontal="justify" vertical="top" wrapText="1"/>
    </xf>
    <xf numFmtId="0" fontId="16" fillId="3" borderId="0" xfId="1" applyFont="1" applyFill="1" applyAlignment="1">
      <alignment horizontal="left" vertical="center" wrapText="1"/>
    </xf>
    <xf numFmtId="0" fontId="12" fillId="0" borderId="1" xfId="1" applyFont="1" applyBorder="1" applyAlignment="1">
      <alignment vertical="center"/>
    </xf>
    <xf numFmtId="4" fontId="12" fillId="0" borderId="1" xfId="1" applyNumberFormat="1" applyFont="1" applyBorder="1" applyAlignment="1">
      <alignment horizontal="center"/>
    </xf>
    <xf numFmtId="0" fontId="16" fillId="0" borderId="0" xfId="1" applyFont="1" applyAlignment="1">
      <alignment horizontal="left" vertical="center" wrapText="1"/>
    </xf>
    <xf numFmtId="0" fontId="10" fillId="5" borderId="0" xfId="1" applyFont="1" applyFill="1" applyAlignment="1">
      <alignment horizontal="left" vertical="top" wrapText="1"/>
    </xf>
    <xf numFmtId="0" fontId="9" fillId="0" borderId="0" xfId="1" applyFont="1" applyAlignment="1">
      <alignment horizontal="left" vertical="center"/>
    </xf>
    <xf numFmtId="4" fontId="9" fillId="0" borderId="0" xfId="1" applyNumberFormat="1" applyFont="1" applyAlignment="1">
      <alignment horizontal="center" vertical="center"/>
    </xf>
    <xf numFmtId="2" fontId="9" fillId="0" borderId="0" xfId="1" applyNumberFormat="1" applyFont="1" applyAlignment="1">
      <alignment horizontal="center" vertical="center"/>
    </xf>
    <xf numFmtId="2" fontId="9" fillId="0" borderId="0" xfId="1" applyNumberFormat="1" applyFont="1" applyAlignment="1" applyProtection="1">
      <alignment horizontal="center" vertical="center"/>
      <protection locked="0"/>
    </xf>
    <xf numFmtId="0" fontId="10" fillId="0" borderId="0" xfId="1" applyFont="1" applyAlignment="1">
      <alignment horizontal="left" vertical="top" wrapText="1"/>
    </xf>
    <xf numFmtId="0" fontId="10" fillId="3" borderId="2" xfId="1" applyFont="1" applyFill="1" applyBorder="1" applyAlignment="1">
      <alignment horizontal="left" vertical="top" wrapText="1"/>
    </xf>
    <xf numFmtId="0" fontId="9" fillId="0" borderId="0" xfId="1" applyFont="1" applyAlignment="1">
      <alignment horizontal="left" vertical="center" wrapText="1"/>
    </xf>
    <xf numFmtId="2" fontId="12" fillId="0" borderId="0" xfId="3" applyNumberFormat="1" applyFont="1"/>
    <xf numFmtId="2" fontId="12" fillId="0" borderId="0" xfId="3" applyNumberFormat="1" applyFont="1" applyAlignment="1">
      <alignment horizontal="center"/>
    </xf>
    <xf numFmtId="0" fontId="12" fillId="0" borderId="0" xfId="0" applyFont="1" applyAlignment="1">
      <alignment vertical="center"/>
    </xf>
    <xf numFmtId="4" fontId="12" fillId="0" borderId="0" xfId="0" applyNumberFormat="1" applyFont="1" applyAlignment="1">
      <alignment horizontal="center" vertical="center"/>
    </xf>
    <xf numFmtId="4" fontId="12" fillId="0" borderId="0" xfId="0" applyNumberFormat="1" applyFont="1" applyAlignment="1">
      <alignment horizontal="right" vertical="center"/>
    </xf>
    <xf numFmtId="2" fontId="12" fillId="0" borderId="0" xfId="0" applyNumberFormat="1" applyFont="1" applyAlignment="1">
      <alignment horizontal="left" vertical="center"/>
    </xf>
    <xf numFmtId="2" fontId="12" fillId="0" borderId="0" xfId="0" applyNumberFormat="1" applyFont="1" applyAlignment="1">
      <alignment horizontal="center" vertical="center"/>
    </xf>
    <xf numFmtId="39" fontId="12" fillId="0" borderId="0" xfId="1" applyNumberFormat="1" applyFont="1" applyAlignment="1">
      <alignment horizontal="center"/>
    </xf>
    <xf numFmtId="2" fontId="9" fillId="0" borderId="0" xfId="1" applyNumberFormat="1" applyFont="1" applyAlignment="1">
      <alignment horizontal="center"/>
    </xf>
    <xf numFmtId="164" fontId="12" fillId="0" borderId="1" xfId="1" applyNumberFormat="1" applyFont="1" applyBorder="1" applyAlignment="1">
      <alignment horizontal="center"/>
    </xf>
    <xf numFmtId="2" fontId="12" fillId="0" borderId="0" xfId="1" applyNumberFormat="1" applyFont="1" applyAlignment="1">
      <alignment horizontal="center"/>
    </xf>
    <xf numFmtId="2" fontId="18" fillId="2" borderId="0" xfId="0" applyNumberFormat="1" applyFont="1" applyFill="1" applyAlignment="1">
      <alignment horizontal="center" vertical="center"/>
    </xf>
    <xf numFmtId="0" fontId="0" fillId="0" borderId="0" xfId="0" applyAlignment="1">
      <alignment horizontal="center"/>
    </xf>
    <xf numFmtId="164" fontId="7" fillId="0" borderId="0" xfId="1" applyNumberFormat="1" applyFont="1" applyAlignment="1">
      <alignment horizontal="center"/>
    </xf>
    <xf numFmtId="4" fontId="17" fillId="0" borderId="0" xfId="1" applyNumberFormat="1" applyFont="1" applyAlignment="1">
      <alignment horizontal="center"/>
    </xf>
    <xf numFmtId="4" fontId="12" fillId="0" borderId="0" xfId="1" applyNumberFormat="1" applyFont="1" applyAlignment="1">
      <alignment horizontal="left"/>
    </xf>
    <xf numFmtId="0" fontId="13" fillId="0" borderId="0" xfId="0" applyFont="1" applyAlignment="1">
      <alignment vertical="center"/>
    </xf>
    <xf numFmtId="2" fontId="9" fillId="6" borderId="0" xfId="1" applyNumberFormat="1" applyFont="1" applyFill="1" applyAlignment="1">
      <alignment horizontal="left"/>
    </xf>
    <xf numFmtId="0" fontId="9" fillId="0" borderId="0" xfId="2" applyFont="1" applyAlignment="1">
      <alignment horizontal="center" vertical="center"/>
    </xf>
    <xf numFmtId="2" fontId="9" fillId="0" borderId="0" xfId="2" applyNumberFormat="1" applyFont="1" applyAlignment="1">
      <alignment horizontal="center"/>
    </xf>
    <xf numFmtId="4" fontId="9" fillId="0" borderId="0" xfId="2" applyNumberFormat="1" applyFont="1" applyAlignment="1">
      <alignment horizontal="center"/>
    </xf>
    <xf numFmtId="0" fontId="9" fillId="0" borderId="0" xfId="2" quotePrefix="1" applyFont="1" applyAlignment="1">
      <alignment horizontal="justify" vertical="top" wrapText="1"/>
    </xf>
    <xf numFmtId="0" fontId="12" fillId="0" borderId="0" xfId="0" applyFont="1" applyAlignment="1">
      <alignment horizontal="justify" vertical="top"/>
    </xf>
    <xf numFmtId="0" fontId="12" fillId="0" borderId="0" xfId="0" applyFont="1" applyAlignment="1">
      <alignment horizontal="left" vertical="center"/>
    </xf>
    <xf numFmtId="2" fontId="12" fillId="0" borderId="0" xfId="0" applyNumberFormat="1" applyFont="1" applyAlignment="1">
      <alignment horizontal="right" vertical="center"/>
    </xf>
    <xf numFmtId="2" fontId="20" fillId="0" borderId="0" xfId="3" applyNumberFormat="1" applyFont="1" applyAlignment="1">
      <alignment horizontal="center" vertical="center"/>
    </xf>
    <xf numFmtId="4" fontId="10" fillId="0" borderId="0" xfId="1" applyNumberFormat="1" applyFont="1" applyAlignment="1">
      <alignment horizontal="right" vertical="center"/>
    </xf>
    <xf numFmtId="0" fontId="21" fillId="0" borderId="0" xfId="3" applyFont="1" applyAlignment="1">
      <alignment wrapText="1"/>
    </xf>
    <xf numFmtId="0" fontId="22" fillId="0" borderId="0" xfId="3" applyFont="1" applyAlignment="1">
      <alignment horizontal="left" vertical="center"/>
    </xf>
    <xf numFmtId="0" fontId="20" fillId="0" borderId="0" xfId="3" applyFont="1" applyAlignment="1">
      <alignment horizontal="center" vertical="center"/>
    </xf>
    <xf numFmtId="0" fontId="18" fillId="0" borderId="0" xfId="3" applyFont="1" applyAlignment="1">
      <alignment wrapText="1"/>
    </xf>
    <xf numFmtId="0" fontId="12" fillId="0" borderId="0" xfId="3" applyFont="1" applyAlignment="1">
      <alignment horizontal="left" vertical="center" wrapText="1"/>
    </xf>
    <xf numFmtId="2" fontId="12" fillId="0" borderId="0" xfId="1" applyNumberFormat="1" applyFont="1" applyAlignment="1">
      <alignment horizontal="center" vertical="center"/>
    </xf>
    <xf numFmtId="0" fontId="6" fillId="0" borderId="0" xfId="1" applyFont="1" applyAlignment="1">
      <alignment horizontal="left" wrapText="1"/>
    </xf>
    <xf numFmtId="0" fontId="12" fillId="0" borderId="0" xfId="3" applyFont="1" applyAlignment="1">
      <alignment horizontal="left" vertical="center"/>
    </xf>
    <xf numFmtId="0" fontId="10" fillId="5" borderId="2" xfId="1" applyFont="1" applyFill="1" applyBorder="1" applyAlignment="1">
      <alignment horizontal="left" vertical="top" wrapText="1"/>
    </xf>
    <xf numFmtId="0" fontId="9" fillId="0" borderId="0" xfId="3" applyFont="1" applyAlignment="1">
      <alignment vertical="center" wrapText="1"/>
    </xf>
    <xf numFmtId="0" fontId="23" fillId="0" borderId="0" xfId="3" applyFont="1" applyAlignment="1">
      <alignment horizontal="justify" vertical="top" wrapText="1"/>
    </xf>
    <xf numFmtId="0" fontId="23" fillId="0" borderId="0" xfId="3" applyFont="1" applyAlignment="1">
      <alignment horizontal="left" vertical="center"/>
    </xf>
    <xf numFmtId="4" fontId="23" fillId="0" borderId="0" xfId="1" applyNumberFormat="1" applyFont="1" applyAlignment="1">
      <alignment horizontal="center" vertical="center"/>
    </xf>
    <xf numFmtId="2" fontId="23" fillId="0" borderId="0" xfId="1" applyNumberFormat="1" applyFont="1" applyAlignment="1">
      <alignment horizontal="center" vertical="center"/>
    </xf>
    <xf numFmtId="2" fontId="23" fillId="0" borderId="0" xfId="1" applyNumberFormat="1" applyFont="1" applyAlignment="1" applyProtection="1">
      <alignment horizontal="center" vertical="center"/>
      <protection locked="0"/>
    </xf>
    <xf numFmtId="0" fontId="18" fillId="5" borderId="2" xfId="1" applyFont="1" applyFill="1" applyBorder="1" applyAlignment="1">
      <alignment horizontal="justify" vertical="top" wrapText="1"/>
    </xf>
    <xf numFmtId="0" fontId="12" fillId="0" borderId="0" xfId="1" applyFont="1" applyAlignment="1">
      <alignment horizontal="left" vertical="center"/>
    </xf>
    <xf numFmtId="4" fontId="12" fillId="0" borderId="0" xfId="1" applyNumberFormat="1" applyFont="1" applyAlignment="1">
      <alignment horizontal="center" vertical="center"/>
    </xf>
    <xf numFmtId="0" fontId="24" fillId="0" borderId="0" xfId="3" applyFont="1" applyAlignment="1">
      <alignment horizontal="justify" vertical="top" wrapText="1"/>
    </xf>
    <xf numFmtId="0" fontId="0" fillId="0" borderId="0" xfId="0" applyAlignment="1">
      <alignment vertical="top"/>
    </xf>
    <xf numFmtId="2" fontId="12" fillId="0" borderId="0" xfId="1" applyNumberFormat="1" applyFont="1" applyAlignment="1">
      <alignment horizontal="right"/>
    </xf>
    <xf numFmtId="0" fontId="16" fillId="6" borderId="0" xfId="1" applyFont="1" applyFill="1" applyAlignment="1">
      <alignment horizontal="left" vertical="center" wrapText="1"/>
    </xf>
    <xf numFmtId="0" fontId="12" fillId="0" borderId="0" xfId="1" applyFont="1" applyAlignment="1">
      <alignment horizontal="center" vertical="center"/>
    </xf>
    <xf numFmtId="0" fontId="9" fillId="0" borderId="0" xfId="1" quotePrefix="1" applyFont="1" applyAlignment="1">
      <alignment horizontal="left" vertical="center" wrapText="1"/>
    </xf>
    <xf numFmtId="0" fontId="12" fillId="0" borderId="0" xfId="3" applyFont="1" applyAlignment="1">
      <alignment vertical="center"/>
    </xf>
    <xf numFmtId="0" fontId="20" fillId="0" borderId="0" xfId="3" applyFont="1" applyAlignment="1">
      <alignment horizontal="center"/>
    </xf>
    <xf numFmtId="0" fontId="12" fillId="0" borderId="1" xfId="1" applyFont="1" applyBorder="1" applyAlignment="1">
      <alignment horizontal="left" vertical="center"/>
    </xf>
    <xf numFmtId="164" fontId="12" fillId="0" borderId="1" xfId="1" applyNumberFormat="1" applyFont="1" applyBorder="1" applyAlignment="1">
      <alignment horizontal="right"/>
    </xf>
    <xf numFmtId="4" fontId="12" fillId="0" borderId="1" xfId="1" applyNumberFormat="1" applyFont="1" applyBorder="1" applyAlignment="1">
      <alignment horizontal="right"/>
    </xf>
    <xf numFmtId="0" fontId="10" fillId="3" borderId="2" xfId="1" applyFont="1" applyFill="1" applyBorder="1" applyAlignment="1">
      <alignment horizontal="left" vertical="center" wrapText="1"/>
    </xf>
    <xf numFmtId="164" fontId="12" fillId="0" borderId="0" xfId="1" applyNumberFormat="1" applyFont="1"/>
    <xf numFmtId="4" fontId="12" fillId="0" borderId="0" xfId="1" applyNumberFormat="1" applyFont="1"/>
    <xf numFmtId="39" fontId="12" fillId="0" borderId="0" xfId="1" applyNumberFormat="1" applyFont="1"/>
    <xf numFmtId="0" fontId="12" fillId="0" borderId="0" xfId="1" applyFont="1" applyAlignment="1">
      <alignment horizontal="justify" vertical="top" wrapText="1"/>
    </xf>
    <xf numFmtId="0" fontId="12" fillId="0" borderId="0" xfId="1" applyFont="1" applyAlignment="1">
      <alignment vertical="top"/>
    </xf>
    <xf numFmtId="2" fontId="12" fillId="0" borderId="0" xfId="1" applyNumberFormat="1" applyFont="1" applyAlignment="1">
      <alignment horizontal="left" vertical="top"/>
    </xf>
    <xf numFmtId="4" fontId="18" fillId="0" borderId="0" xfId="1" applyNumberFormat="1" applyFont="1" applyAlignment="1">
      <alignment horizontal="center" vertical="top"/>
    </xf>
    <xf numFmtId="0" fontId="0" fillId="0" borderId="0" xfId="0" applyAlignment="1">
      <alignment horizontal="left" vertical="center"/>
    </xf>
    <xf numFmtId="0" fontId="18" fillId="0" borderId="0" xfId="0" applyFont="1" applyAlignment="1">
      <alignment horizontal="justify" vertical="top" wrapText="1"/>
    </xf>
    <xf numFmtId="0" fontId="12" fillId="0" borderId="0" xfId="1" quotePrefix="1" applyFont="1" applyAlignment="1">
      <alignment horizontal="justify" vertical="top" wrapText="1"/>
    </xf>
    <xf numFmtId="2" fontId="12" fillId="0" borderId="0" xfId="1" applyNumberFormat="1" applyFont="1" applyAlignment="1" applyProtection="1">
      <alignment horizontal="center" vertical="center"/>
      <protection locked="0"/>
    </xf>
    <xf numFmtId="164" fontId="9" fillId="0" borderId="0" xfId="1" applyNumberFormat="1" applyFont="1" applyAlignment="1">
      <alignment horizontal="center" vertical="center"/>
    </xf>
    <xf numFmtId="164" fontId="9" fillId="0" borderId="0" xfId="1" applyNumberFormat="1" applyFont="1" applyAlignment="1">
      <alignment horizontal="left"/>
    </xf>
    <xf numFmtId="164" fontId="12" fillId="0" borderId="0" xfId="1" applyNumberFormat="1" applyFont="1" applyAlignment="1">
      <alignment horizontal="center" vertical="center"/>
    </xf>
    <xf numFmtId="0" fontId="12" fillId="0" borderId="0" xfId="0" applyFont="1" applyAlignment="1">
      <alignment horizontal="center" wrapText="1"/>
    </xf>
    <xf numFmtId="2" fontId="12" fillId="0" borderId="0" xfId="0" applyNumberFormat="1" applyFont="1" applyAlignment="1">
      <alignment horizontal="left" wrapText="1"/>
    </xf>
    <xf numFmtId="2" fontId="12" fillId="0" borderId="0" xfId="0" applyNumberFormat="1" applyFont="1" applyAlignment="1">
      <alignment horizontal="center" wrapText="1"/>
    </xf>
    <xf numFmtId="4" fontId="12" fillId="0" borderId="0" xfId="0" applyNumberFormat="1" applyFont="1" applyAlignment="1">
      <alignment horizontal="right" wrapText="1"/>
    </xf>
    <xf numFmtId="0" fontId="12" fillId="0" borderId="0" xfId="0" applyFont="1" applyAlignment="1">
      <alignment wrapText="1"/>
    </xf>
    <xf numFmtId="0" fontId="28" fillId="0" borderId="0" xfId="0" applyFont="1" applyAlignment="1">
      <alignment vertical="center" wrapText="1"/>
    </xf>
    <xf numFmtId="0" fontId="29" fillId="0" borderId="0" xfId="0" applyFont="1"/>
    <xf numFmtId="0" fontId="18" fillId="7" borderId="1" xfId="3" applyFont="1" applyFill="1" applyBorder="1" applyAlignment="1">
      <alignment wrapText="1"/>
    </xf>
    <xf numFmtId="0" fontId="2" fillId="0" borderId="0" xfId="1" applyFont="1" applyAlignment="1">
      <alignment horizontal="left" vertical="top" wrapText="1"/>
    </xf>
    <xf numFmtId="0" fontId="11" fillId="0" borderId="0" xfId="1" applyFont="1" applyAlignment="1">
      <alignment horizontal="left" wrapText="1"/>
    </xf>
    <xf numFmtId="0" fontId="12" fillId="0" borderId="1" xfId="1" applyFont="1" applyBorder="1" applyAlignment="1">
      <alignment horizontal="center" vertical="center"/>
    </xf>
    <xf numFmtId="0" fontId="10" fillId="0" borderId="0" xfId="1" applyFont="1" applyAlignment="1">
      <alignment horizontal="left" wrapText="1"/>
    </xf>
    <xf numFmtId="0" fontId="19" fillId="0" borderId="1" xfId="3" applyFont="1" applyBorder="1" applyAlignment="1">
      <alignment wrapText="1"/>
    </xf>
    <xf numFmtId="0" fontId="3" fillId="0" borderId="0" xfId="1" applyFont="1" applyAlignment="1">
      <alignment horizontal="center" vertical="center"/>
    </xf>
    <xf numFmtId="164" fontId="3" fillId="0" borderId="0" xfId="1" applyNumberFormat="1" applyFont="1"/>
    <xf numFmtId="0" fontId="19" fillId="0" borderId="0" xfId="0" applyFont="1" applyAlignment="1">
      <alignment vertical="top"/>
    </xf>
    <xf numFmtId="0" fontId="19" fillId="0" borderId="0" xfId="0" applyFont="1"/>
    <xf numFmtId="0" fontId="18" fillId="0" borderId="0" xfId="0" applyFont="1"/>
    <xf numFmtId="0" fontId="12" fillId="0" borderId="0" xfId="0" applyFont="1" applyAlignment="1">
      <alignment vertical="top" wrapText="1"/>
    </xf>
    <xf numFmtId="2" fontId="12" fillId="0" borderId="0" xfId="0" applyNumberFormat="1" applyFont="1" applyAlignment="1">
      <alignment horizontal="right" wrapText="1"/>
    </xf>
    <xf numFmtId="0" fontId="12" fillId="0" borderId="0" xfId="0" applyFont="1" applyAlignment="1">
      <alignment horizontal="left" vertical="top" wrapText="1"/>
    </xf>
    <xf numFmtId="0" fontId="31" fillId="0" borderId="0" xfId="0" applyFont="1" applyAlignment="1">
      <alignment wrapText="1"/>
    </xf>
    <xf numFmtId="0" fontId="12" fillId="0" borderId="0" xfId="0" quotePrefix="1" applyFont="1" applyAlignment="1">
      <alignment wrapText="1"/>
    </xf>
    <xf numFmtId="0" fontId="31" fillId="0" borderId="0" xfId="0" applyFont="1" applyAlignment="1">
      <alignment horizontal="justify" vertical="top" wrapText="1"/>
    </xf>
    <xf numFmtId="0" fontId="18" fillId="0" borderId="0" xfId="0" applyFont="1" applyAlignment="1">
      <alignment wrapText="1"/>
    </xf>
    <xf numFmtId="0" fontId="31" fillId="0" borderId="0" xfId="0" applyFont="1" applyAlignment="1">
      <alignment horizontal="center" wrapText="1"/>
    </xf>
    <xf numFmtId="2" fontId="12" fillId="2" borderId="0" xfId="0" applyNumberFormat="1" applyFont="1" applyFill="1" applyAlignment="1">
      <alignment wrapText="1"/>
    </xf>
    <xf numFmtId="2" fontId="12" fillId="0" borderId="0" xfId="0" applyNumberFormat="1" applyFont="1" applyAlignment="1">
      <alignment wrapText="1"/>
    </xf>
    <xf numFmtId="0" fontId="13" fillId="0" borderId="0" xfId="0" applyFont="1" applyAlignment="1">
      <alignment horizontal="center" wrapText="1"/>
    </xf>
    <xf numFmtId="2" fontId="34" fillId="0" borderId="0" xfId="0" applyNumberFormat="1" applyFont="1" applyAlignment="1">
      <alignment wrapText="1"/>
    </xf>
    <xf numFmtId="2" fontId="13" fillId="0" borderId="0" xfId="0" applyNumberFormat="1" applyFont="1" applyAlignment="1">
      <alignment wrapText="1"/>
    </xf>
    <xf numFmtId="0" fontId="13" fillId="0" borderId="0" xfId="0" applyFont="1" applyAlignment="1">
      <alignment wrapText="1"/>
    </xf>
    <xf numFmtId="0" fontId="12" fillId="0" borderId="0" xfId="0" applyFont="1" applyAlignment="1">
      <alignment horizontal="center"/>
    </xf>
    <xf numFmtId="2" fontId="12" fillId="0" borderId="0" xfId="0" applyNumberFormat="1" applyFont="1" applyAlignment="1">
      <alignment horizontal="right"/>
    </xf>
    <xf numFmtId="0" fontId="12" fillId="0" borderId="0" xfId="0" applyFont="1" applyAlignment="1">
      <alignment vertical="top"/>
    </xf>
    <xf numFmtId="0" fontId="12" fillId="0" borderId="1" xfId="0" applyFont="1" applyBorder="1" applyAlignment="1">
      <alignment horizontal="center"/>
    </xf>
    <xf numFmtId="2" fontId="12" fillId="0" borderId="1" xfId="0" applyNumberFormat="1" applyFont="1" applyBorder="1" applyAlignment="1">
      <alignment horizontal="right"/>
    </xf>
    <xf numFmtId="0" fontId="12" fillId="0" borderId="0" xfId="0" quotePrefix="1" applyFont="1" applyAlignment="1">
      <alignment horizontal="justify" vertical="top" wrapText="1"/>
    </xf>
    <xf numFmtId="4" fontId="12" fillId="0" borderId="0" xfId="0" applyNumberFormat="1" applyFont="1" applyAlignment="1">
      <alignment horizontal="right"/>
    </xf>
    <xf numFmtId="0" fontId="12" fillId="0" borderId="0" xfId="4" applyFont="1" applyAlignment="1">
      <alignment horizontal="justify" vertical="top" wrapText="1"/>
    </xf>
    <xf numFmtId="0" fontId="12" fillId="0" borderId="0" xfId="4" applyFont="1" applyAlignment="1">
      <alignment horizontal="center" wrapText="1"/>
    </xf>
    <xf numFmtId="2" fontId="12" fillId="0" borderId="0" xfId="4" applyNumberFormat="1" applyFont="1" applyAlignment="1">
      <alignment horizontal="right" wrapText="1"/>
    </xf>
    <xf numFmtId="2" fontId="54" fillId="0" borderId="0" xfId="4" applyNumberFormat="1" applyFont="1" applyAlignment="1">
      <alignment horizontal="right" wrapText="1"/>
    </xf>
    <xf numFmtId="4" fontId="12" fillId="0" borderId="0" xfId="4" applyNumberFormat="1" applyFont="1" applyAlignment="1">
      <alignment horizontal="right" wrapText="1"/>
    </xf>
    <xf numFmtId="0" fontId="12" fillId="2" borderId="0" xfId="0" applyFont="1" applyFill="1" applyAlignment="1">
      <alignment horizontal="left" vertical="top" wrapText="1"/>
    </xf>
    <xf numFmtId="2" fontId="12" fillId="8" borderId="0" xfId="0" applyNumberFormat="1" applyFont="1" applyFill="1" applyAlignment="1">
      <alignment horizontal="right"/>
    </xf>
    <xf numFmtId="0" fontId="12" fillId="8" borderId="0" xfId="0" applyFont="1" applyFill="1" applyAlignment="1">
      <alignment horizontal="center"/>
    </xf>
    <xf numFmtId="0" fontId="19" fillId="8" borderId="0" xfId="0" applyFont="1" applyFill="1" applyAlignment="1">
      <alignment wrapText="1"/>
    </xf>
    <xf numFmtId="0" fontId="0" fillId="0" borderId="3" xfId="0" applyBorder="1"/>
    <xf numFmtId="0" fontId="28" fillId="0" borderId="0" xfId="0" applyFont="1" applyAlignment="1">
      <alignment horizontal="center"/>
    </xf>
    <xf numFmtId="2" fontId="28" fillId="0" borderId="0" xfId="0" applyNumberFormat="1" applyFont="1"/>
    <xf numFmtId="2" fontId="0" fillId="0" borderId="0" xfId="0" applyNumberFormat="1"/>
    <xf numFmtId="0" fontId="28" fillId="0" borderId="0" xfId="0" applyFont="1" applyAlignment="1">
      <alignment vertical="top" wrapText="1"/>
    </xf>
    <xf numFmtId="0" fontId="0" fillId="0" borderId="0" xfId="0" applyAlignment="1">
      <alignment wrapText="1"/>
    </xf>
    <xf numFmtId="0" fontId="12" fillId="2" borderId="0" xfId="0" applyFont="1" applyFill="1" applyAlignment="1">
      <alignment vertical="top" wrapText="1"/>
    </xf>
    <xf numFmtId="49" fontId="12" fillId="0" borderId="0" xfId="19" quotePrefix="1" applyNumberFormat="1" applyFont="1" applyAlignment="1">
      <alignment horizontal="justify" vertical="top" wrapText="1"/>
    </xf>
    <xf numFmtId="0" fontId="12" fillId="2" borderId="0" xfId="0" applyFont="1" applyFill="1"/>
    <xf numFmtId="49" fontId="12" fillId="0" borderId="0" xfId="19" quotePrefix="1" applyNumberFormat="1" applyFont="1" applyAlignment="1">
      <alignment horizontal="justify" vertical="top"/>
    </xf>
    <xf numFmtId="0" fontId="1" fillId="0" borderId="0" xfId="4"/>
    <xf numFmtId="0" fontId="12" fillId="0" borderId="0" xfId="4" applyFont="1" applyAlignment="1">
      <alignment vertical="top" wrapText="1"/>
    </xf>
    <xf numFmtId="0" fontId="12" fillId="0" borderId="0" xfId="4" applyFont="1" applyAlignment="1">
      <alignment horizontal="left" vertical="top" wrapText="1"/>
    </xf>
    <xf numFmtId="2" fontId="12" fillId="0" borderId="0" xfId="4" applyNumberFormat="1" applyFont="1"/>
    <xf numFmtId="2" fontId="12" fillId="0" borderId="0" xfId="4" applyNumberFormat="1" applyFont="1" applyAlignment="1">
      <alignment wrapText="1"/>
    </xf>
    <xf numFmtId="0" fontId="12" fillId="0" borderId="0" xfId="19" quotePrefix="1" applyFont="1" applyAlignment="1">
      <alignment horizontal="justify" vertical="top" wrapText="1"/>
    </xf>
    <xf numFmtId="0" fontId="12" fillId="0" borderId="0" xfId="0" quotePrefix="1" applyFont="1" applyAlignment="1">
      <alignment vertical="top" wrapText="1"/>
    </xf>
    <xf numFmtId="0" fontId="18" fillId="0" borderId="1" xfId="0" applyFont="1" applyBorder="1" applyAlignment="1">
      <alignment horizontal="left" wrapText="1"/>
    </xf>
    <xf numFmtId="49" fontId="12" fillId="0" borderId="0" xfId="19" applyNumberFormat="1" applyFont="1" applyAlignment="1">
      <alignment horizontal="justify" vertical="top"/>
    </xf>
    <xf numFmtId="0" fontId="18" fillId="0" borderId="0" xfId="0" applyFont="1" applyAlignment="1">
      <alignment vertical="top" wrapText="1"/>
    </xf>
    <xf numFmtId="4" fontId="12" fillId="0" borderId="0" xfId="0" applyNumberFormat="1" applyFont="1" applyAlignment="1">
      <alignment horizontal="right" vertical="top"/>
    </xf>
    <xf numFmtId="4" fontId="12" fillId="0" borderId="0" xfId="0" applyNumberFormat="1" applyFont="1" applyAlignment="1">
      <alignment horizontal="right" vertical="top" wrapText="1"/>
    </xf>
    <xf numFmtId="0" fontId="12" fillId="0" borderId="0" xfId="0" applyFont="1" applyAlignment="1">
      <alignment horizontal="justify" vertical="center"/>
    </xf>
    <xf numFmtId="0" fontId="12" fillId="0" borderId="0" xfId="0" applyFont="1" applyAlignment="1">
      <alignment horizontal="center" vertical="top"/>
    </xf>
    <xf numFmtId="0" fontId="18" fillId="0" borderId="1" xfId="0" applyFont="1" applyBorder="1" applyAlignment="1">
      <alignment wrapText="1"/>
    </xf>
    <xf numFmtId="0" fontId="19" fillId="0" borderId="1" xfId="0" applyFont="1" applyBorder="1" applyAlignment="1">
      <alignment wrapText="1"/>
    </xf>
    <xf numFmtId="0" fontId="12" fillId="0" borderId="0" xfId="4" applyFont="1" applyAlignment="1">
      <alignment horizontal="center"/>
    </xf>
    <xf numFmtId="2" fontId="12" fillId="0" borderId="0" xfId="4" applyNumberFormat="1" applyFont="1" applyAlignment="1">
      <alignment horizontal="right"/>
    </xf>
    <xf numFmtId="2" fontId="54" fillId="0" borderId="0" xfId="4" applyNumberFormat="1" applyFont="1" applyAlignment="1">
      <alignment horizontal="right"/>
    </xf>
    <xf numFmtId="4" fontId="31" fillId="0" borderId="0" xfId="11" applyNumberFormat="1" applyFont="1" applyAlignment="1">
      <alignment horizontal="right" wrapText="1"/>
    </xf>
    <xf numFmtId="167" fontId="31" fillId="0" borderId="0" xfId="11" applyNumberFormat="1" applyFont="1" applyAlignment="1">
      <alignment horizontal="left" vertical="top" wrapText="1"/>
    </xf>
    <xf numFmtId="0" fontId="56" fillId="0" borderId="0" xfId="0" applyFont="1"/>
    <xf numFmtId="0" fontId="0" fillId="0" borderId="0" xfId="0" applyAlignment="1">
      <alignment horizontal="center" vertical="top"/>
    </xf>
    <xf numFmtId="0" fontId="0" fillId="0" borderId="0" xfId="0" applyAlignment="1">
      <alignment vertical="top" wrapText="1"/>
    </xf>
    <xf numFmtId="0" fontId="0" fillId="9" borderId="0" xfId="0" applyFill="1"/>
    <xf numFmtId="0" fontId="41" fillId="0" borderId="0" xfId="2" applyFont="1" applyAlignment="1">
      <alignment vertical="top" wrapText="1"/>
    </xf>
    <xf numFmtId="165" fontId="46" fillId="0" borderId="0" xfId="2" applyNumberFormat="1" applyFont="1" applyAlignment="1">
      <alignment horizontal="left" vertical="top" wrapText="1"/>
    </xf>
    <xf numFmtId="0" fontId="31" fillId="0" borderId="0" xfId="2" applyFont="1" applyAlignment="1">
      <alignment horizontal="left" vertical="top" wrapText="1"/>
    </xf>
    <xf numFmtId="167" fontId="31" fillId="0" borderId="0" xfId="2" applyNumberFormat="1" applyFont="1" applyAlignment="1">
      <alignment horizontal="left" vertical="top" wrapText="1"/>
    </xf>
    <xf numFmtId="0" fontId="37" fillId="0" borderId="0" xfId="2" quotePrefix="1" applyFont="1" applyAlignment="1">
      <alignment horizontal="justify" vertical="top" wrapText="1"/>
    </xf>
    <xf numFmtId="0" fontId="43" fillId="0" borderId="0" xfId="2" applyFont="1" applyAlignment="1">
      <alignment horizontal="left" wrapText="1"/>
    </xf>
    <xf numFmtId="3" fontId="43" fillId="0" borderId="0" xfId="2" applyNumberFormat="1" applyFont="1" applyAlignment="1">
      <alignment horizontal="right" wrapText="1"/>
    </xf>
    <xf numFmtId="4" fontId="43" fillId="0" borderId="0" xfId="2" applyNumberFormat="1" applyFont="1" applyAlignment="1">
      <alignment horizontal="right" wrapText="1"/>
    </xf>
    <xf numFmtId="4" fontId="31" fillId="0" borderId="0" xfId="2" applyNumberFormat="1" applyFont="1" applyAlignment="1">
      <alignment horizontal="right" wrapText="1"/>
    </xf>
    <xf numFmtId="0" fontId="31" fillId="0" borderId="0" xfId="2" quotePrefix="1" applyFont="1" applyAlignment="1">
      <alignment horizontal="justify" vertical="top" wrapText="1"/>
    </xf>
    <xf numFmtId="0" fontId="31" fillId="0" borderId="0" xfId="2" applyFont="1" applyAlignment="1">
      <alignment horizontal="left" wrapText="1"/>
    </xf>
    <xf numFmtId="3" fontId="31" fillId="0" borderId="0" xfId="2" applyNumberFormat="1" applyFont="1" applyAlignment="1">
      <alignment horizontal="right" wrapText="1"/>
    </xf>
    <xf numFmtId="0" fontId="31" fillId="0" borderId="4" xfId="2" applyFont="1" applyBorder="1" applyAlignment="1">
      <alignment horizontal="left" wrapText="1"/>
    </xf>
    <xf numFmtId="3" fontId="31" fillId="0" borderId="4" xfId="2" applyNumberFormat="1" applyFont="1" applyBorder="1" applyAlignment="1">
      <alignment horizontal="right" wrapText="1"/>
    </xf>
    <xf numFmtId="0" fontId="31" fillId="0" borderId="0" xfId="2" applyFont="1" applyAlignment="1">
      <alignment horizontal="justify" vertical="top" wrapText="1"/>
    </xf>
    <xf numFmtId="165" fontId="31" fillId="0" borderId="0" xfId="2" applyNumberFormat="1" applyFont="1" applyAlignment="1">
      <alignment horizontal="left" vertical="top" wrapText="1"/>
    </xf>
    <xf numFmtId="168" fontId="31" fillId="0" borderId="0" xfId="2" applyNumberFormat="1" applyFont="1" applyAlignment="1">
      <alignment horizontal="right" wrapText="1"/>
    </xf>
    <xf numFmtId="167" fontId="31" fillId="0" borderId="0" xfId="2" applyNumberFormat="1" applyFont="1" applyAlignment="1">
      <alignment horizontal="right" vertical="center" wrapText="1"/>
    </xf>
    <xf numFmtId="0" fontId="40" fillId="0" borderId="0" xfId="2" applyFont="1" applyAlignment="1">
      <alignment horizontal="justify" vertical="top" wrapText="1"/>
    </xf>
    <xf numFmtId="0" fontId="31" fillId="0" borderId="0" xfId="2" applyFont="1" applyAlignment="1">
      <alignment horizontal="right" wrapText="1"/>
    </xf>
    <xf numFmtId="0" fontId="44" fillId="0" borderId="3" xfId="2" applyFont="1" applyBorder="1" applyAlignment="1">
      <alignment horizontal="left" wrapText="1"/>
    </xf>
    <xf numFmtId="3" fontId="44" fillId="0" borderId="3" xfId="2" applyNumberFormat="1" applyFont="1" applyBorder="1" applyAlignment="1">
      <alignment horizontal="right" wrapText="1"/>
    </xf>
    <xf numFmtId="4" fontId="44" fillId="0" borderId="3" xfId="2" applyNumberFormat="1" applyFont="1" applyBorder="1" applyAlignment="1">
      <alignment horizontal="right" wrapText="1"/>
    </xf>
    <xf numFmtId="0" fontId="31" fillId="0" borderId="0" xfId="11" applyFont="1" applyAlignment="1">
      <alignment horizontal="justify" wrapText="1"/>
    </xf>
    <xf numFmtId="165" fontId="31" fillId="0" borderId="0" xfId="2" applyNumberFormat="1" applyFont="1" applyAlignment="1">
      <alignment horizontal="right" vertical="center" wrapText="1"/>
    </xf>
    <xf numFmtId="4" fontId="37" fillId="0" borderId="0" xfId="2" applyNumberFormat="1" applyFont="1" applyAlignment="1">
      <alignment horizontal="right"/>
    </xf>
    <xf numFmtId="167" fontId="40" fillId="0" borderId="0" xfId="2" applyNumberFormat="1" applyFont="1" applyAlignment="1">
      <alignment horizontal="left" vertical="top" wrapText="1"/>
    </xf>
    <xf numFmtId="0" fontId="40" fillId="0" borderId="0" xfId="2" applyFont="1" applyAlignment="1">
      <alignment horizontal="left" vertical="top" wrapText="1"/>
    </xf>
    <xf numFmtId="0" fontId="30" fillId="0" borderId="0" xfId="1" applyFont="1" applyAlignment="1">
      <alignment vertical="top"/>
    </xf>
    <xf numFmtId="0" fontId="56" fillId="0" borderId="5" xfId="0" applyFont="1" applyBorder="1"/>
    <xf numFmtId="0" fontId="29" fillId="0" borderId="5" xfId="0" applyFont="1" applyBorder="1"/>
    <xf numFmtId="0" fontId="0" fillId="0" borderId="0" xfId="0" applyAlignment="1">
      <alignment horizontal="left" vertical="top" wrapText="1"/>
    </xf>
    <xf numFmtId="2" fontId="0" fillId="9" borderId="0" xfId="0" applyNumberFormat="1" applyFill="1"/>
    <xf numFmtId="0" fontId="0" fillId="10" borderId="0" xfId="0" applyFill="1"/>
    <xf numFmtId="0" fontId="0" fillId="10" borderId="0" xfId="0" applyFill="1" applyAlignment="1">
      <alignment horizontal="right"/>
    </xf>
    <xf numFmtId="0" fontId="44" fillId="0" borderId="0" xfId="2" applyFont="1" applyAlignment="1">
      <alignment horizontal="left" vertical="top" wrapText="1"/>
    </xf>
    <xf numFmtId="0" fontId="0" fillId="2" borderId="0" xfId="0" applyFill="1"/>
    <xf numFmtId="0" fontId="0" fillId="2" borderId="0" xfId="0" applyFill="1" applyAlignment="1">
      <alignment horizontal="right"/>
    </xf>
    <xf numFmtId="0" fontId="19" fillId="2" borderId="0" xfId="0" applyFont="1" applyFill="1" applyAlignment="1">
      <alignment vertical="top"/>
    </xf>
    <xf numFmtId="0" fontId="19" fillId="2" borderId="0" xfId="0" applyFont="1" applyFill="1"/>
    <xf numFmtId="0" fontId="18" fillId="2" borderId="0" xfId="0" applyFont="1" applyFill="1"/>
    <xf numFmtId="0" fontId="18" fillId="11" borderId="7" xfId="9" applyFont="1" applyFill="1" applyBorder="1" applyAlignment="1">
      <alignment horizontal="center"/>
    </xf>
    <xf numFmtId="0" fontId="18" fillId="11" borderId="1" xfId="9" applyFont="1" applyFill="1" applyBorder="1"/>
    <xf numFmtId="0" fontId="18" fillId="11" borderId="1" xfId="9" applyFont="1" applyFill="1" applyBorder="1" applyAlignment="1">
      <alignment horizontal="center"/>
    </xf>
    <xf numFmtId="4" fontId="18" fillId="11" borderId="1" xfId="9" applyNumberFormat="1" applyFont="1" applyFill="1" applyBorder="1" applyAlignment="1">
      <alignment horizontal="center"/>
    </xf>
    <xf numFmtId="4" fontId="18" fillId="11" borderId="12" xfId="9" applyNumberFormat="1" applyFont="1" applyFill="1" applyBorder="1" applyAlignment="1">
      <alignment horizontal="right"/>
    </xf>
    <xf numFmtId="0" fontId="18" fillId="11" borderId="0" xfId="9" applyFont="1" applyFill="1" applyAlignment="1">
      <alignment horizontal="center"/>
    </xf>
    <xf numFmtId="0" fontId="18" fillId="11" borderId="0" xfId="9" applyFont="1" applyFill="1"/>
    <xf numFmtId="4" fontId="18" fillId="11" borderId="0" xfId="9" applyNumberFormat="1" applyFont="1" applyFill="1" applyAlignment="1">
      <alignment horizontal="center"/>
    </xf>
    <xf numFmtId="4" fontId="18" fillId="11" borderId="0" xfId="9" applyNumberFormat="1" applyFont="1" applyFill="1" applyAlignment="1">
      <alignment horizontal="right"/>
    </xf>
    <xf numFmtId="1" fontId="0" fillId="11" borderId="0" xfId="15" applyNumberFormat="1" applyFont="1" applyFill="1" applyAlignment="1" applyProtection="1">
      <alignment horizontal="center" vertical="top" wrapText="1"/>
      <protection locked="0"/>
    </xf>
    <xf numFmtId="0" fontId="0" fillId="11" borderId="0" xfId="14" applyFont="1" applyFill="1" applyAlignment="1">
      <alignment horizontal="center"/>
    </xf>
    <xf numFmtId="4" fontId="0" fillId="11" borderId="0" xfId="9" applyNumberFormat="1" applyFont="1" applyFill="1" applyAlignment="1">
      <alignment horizontal="center"/>
    </xf>
    <xf numFmtId="4" fontId="0" fillId="11" borderId="0" xfId="7" applyNumberFormat="1" applyFont="1" applyFill="1" applyAlignment="1">
      <alignment horizontal="right"/>
    </xf>
    <xf numFmtId="1" fontId="0" fillId="11" borderId="0" xfId="0" applyNumberFormat="1" applyFill="1" applyAlignment="1" applyProtection="1">
      <alignment horizontal="center" vertical="top" wrapText="1"/>
      <protection locked="0"/>
    </xf>
    <xf numFmtId="0" fontId="0" fillId="11" borderId="8" xfId="12" applyFont="1" applyFill="1" applyBorder="1"/>
    <xf numFmtId="0" fontId="0" fillId="11" borderId="9" xfId="8" applyFont="1" applyFill="1" applyBorder="1"/>
    <xf numFmtId="2" fontId="0" fillId="11" borderId="2" xfId="12" applyNumberFormat="1" applyFont="1" applyFill="1" applyBorder="1" applyAlignment="1">
      <alignment horizontal="center"/>
    </xf>
    <xf numFmtId="1" fontId="0" fillId="11" borderId="2" xfId="12" applyNumberFormat="1" applyFont="1" applyFill="1" applyBorder="1" applyAlignment="1">
      <alignment horizontal="center"/>
    </xf>
    <xf numFmtId="0" fontId="0" fillId="11" borderId="10" xfId="8" applyFont="1" applyFill="1" applyBorder="1"/>
    <xf numFmtId="0" fontId="0" fillId="11" borderId="2" xfId="12" applyFont="1" applyFill="1" applyBorder="1" applyAlignment="1">
      <alignment horizontal="center"/>
    </xf>
    <xf numFmtId="0" fontId="50" fillId="11" borderId="9" xfId="12" applyFont="1" applyFill="1" applyBorder="1"/>
    <xf numFmtId="0" fontId="51" fillId="11" borderId="9" xfId="12" applyFont="1" applyFill="1" applyBorder="1"/>
    <xf numFmtId="0" fontId="13" fillId="11" borderId="0" xfId="13" applyFill="1"/>
    <xf numFmtId="0" fontId="0" fillId="11" borderId="0" xfId="12" applyFont="1" applyFill="1"/>
    <xf numFmtId="0" fontId="0" fillId="11" borderId="0" xfId="12" applyFont="1" applyFill="1" applyAlignment="1">
      <alignment horizontal="left"/>
    </xf>
    <xf numFmtId="0" fontId="0" fillId="11" borderId="0" xfId="10" applyFont="1" applyFill="1" applyAlignment="1">
      <alignment horizontal="center"/>
    </xf>
    <xf numFmtId="1" fontId="0" fillId="11" borderId="0" xfId="10" applyNumberFormat="1" applyFont="1" applyFill="1" applyAlignment="1">
      <alignment horizontal="center"/>
    </xf>
    <xf numFmtId="4" fontId="0" fillId="11" borderId="0" xfId="10" applyNumberFormat="1" applyFont="1" applyFill="1" applyAlignment="1">
      <alignment horizontal="center"/>
    </xf>
    <xf numFmtId="0" fontId="52" fillId="11" borderId="11" xfId="0" applyFont="1" applyFill="1" applyBorder="1"/>
    <xf numFmtId="0" fontId="0" fillId="11" borderId="11" xfId="7" applyFont="1" applyFill="1" applyBorder="1" applyAlignment="1">
      <alignment horizontal="center"/>
    </xf>
    <xf numFmtId="4" fontId="0" fillId="11" borderId="0" xfId="7" applyNumberFormat="1" applyFont="1" applyFill="1" applyAlignment="1">
      <alignment horizontal="center"/>
    </xf>
    <xf numFmtId="0" fontId="53" fillId="11" borderId="0" xfId="0" applyFont="1" applyFill="1"/>
    <xf numFmtId="0" fontId="52" fillId="11" borderId="0" xfId="0" applyFont="1" applyFill="1"/>
    <xf numFmtId="0" fontId="0" fillId="11" borderId="0" xfId="7" applyFont="1" applyFill="1" applyAlignment="1">
      <alignment horizontal="center"/>
    </xf>
    <xf numFmtId="0" fontId="0" fillId="11" borderId="0" xfId="7" applyFont="1" applyFill="1" applyAlignment="1">
      <alignment horizontal="left" wrapText="1"/>
    </xf>
    <xf numFmtId="49" fontId="0" fillId="11" borderId="0" xfId="0" applyNumberFormat="1" applyFill="1" applyAlignment="1" applyProtection="1">
      <alignment horizontal="center" vertical="top" wrapText="1"/>
      <protection locked="0"/>
    </xf>
    <xf numFmtId="0" fontId="35" fillId="12" borderId="5" xfId="7" applyFont="1" applyFill="1" applyBorder="1" applyAlignment="1">
      <alignment horizontal="center"/>
    </xf>
    <xf numFmtId="0" fontId="35" fillId="11" borderId="3" xfId="7" applyFont="1" applyFill="1" applyBorder="1" applyAlignment="1">
      <alignment horizontal="left"/>
    </xf>
    <xf numFmtId="0" fontId="35" fillId="11" borderId="3" xfId="7" applyFont="1" applyFill="1" applyBorder="1" applyAlignment="1">
      <alignment horizontal="center"/>
    </xf>
    <xf numFmtId="4" fontId="35" fillId="11" borderId="3" xfId="7" applyNumberFormat="1" applyFont="1" applyFill="1" applyBorder="1" applyAlignment="1">
      <alignment horizontal="center"/>
    </xf>
    <xf numFmtId="0" fontId="35" fillId="12" borderId="0" xfId="7" applyFont="1" applyFill="1" applyAlignment="1">
      <alignment horizontal="center"/>
    </xf>
    <xf numFmtId="0" fontId="35" fillId="11" borderId="0" xfId="7" applyFont="1" applyFill="1" applyAlignment="1">
      <alignment horizontal="left"/>
    </xf>
    <xf numFmtId="0" fontId="35" fillId="11" borderId="0" xfId="7" applyFont="1" applyFill="1" applyAlignment="1">
      <alignment horizontal="center"/>
    </xf>
    <xf numFmtId="4" fontId="35" fillId="11" borderId="0" xfId="7" applyNumberFormat="1" applyFont="1" applyFill="1" applyAlignment="1">
      <alignment horizontal="center"/>
    </xf>
    <xf numFmtId="0" fontId="55" fillId="2" borderId="5" xfId="0" applyFont="1" applyFill="1" applyBorder="1"/>
    <xf numFmtId="0" fontId="55" fillId="2" borderId="3" xfId="0" applyFont="1" applyFill="1" applyBorder="1"/>
    <xf numFmtId="0" fontId="0" fillId="2" borderId="3" xfId="0" applyFill="1" applyBorder="1"/>
    <xf numFmtId="0" fontId="0" fillId="2" borderId="0" xfId="0" applyFill="1" applyAlignment="1">
      <alignment horizontal="center" vertical="top"/>
    </xf>
    <xf numFmtId="0" fontId="0" fillId="2" borderId="0" xfId="0" applyFill="1" applyAlignment="1">
      <alignment horizontal="center"/>
    </xf>
    <xf numFmtId="2" fontId="0" fillId="2" borderId="0" xfId="0" applyNumberFormat="1" applyFill="1"/>
    <xf numFmtId="0" fontId="0" fillId="2" borderId="5" xfId="0" applyFill="1" applyBorder="1"/>
    <xf numFmtId="0" fontId="27" fillId="2" borderId="3" xfId="0" applyFont="1" applyFill="1" applyBorder="1"/>
    <xf numFmtId="0" fontId="56" fillId="2" borderId="13" xfId="0" applyFont="1" applyFill="1" applyBorder="1"/>
    <xf numFmtId="0" fontId="56" fillId="2" borderId="14" xfId="0" applyFont="1" applyFill="1" applyBorder="1"/>
    <xf numFmtId="0" fontId="0" fillId="2" borderId="14" xfId="0" applyFill="1" applyBorder="1"/>
    <xf numFmtId="4" fontId="35" fillId="11" borderId="14" xfId="7" applyNumberFormat="1" applyFont="1" applyFill="1" applyBorder="1" applyAlignment="1">
      <alignment horizontal="center"/>
    </xf>
    <xf numFmtId="0" fontId="56" fillId="2" borderId="5" xfId="0" applyFont="1" applyFill="1" applyBorder="1"/>
    <xf numFmtId="0" fontId="56" fillId="2" borderId="3" xfId="0" applyFont="1" applyFill="1" applyBorder="1"/>
    <xf numFmtId="0" fontId="56" fillId="2" borderId="16" xfId="0" applyFont="1" applyFill="1" applyBorder="1"/>
    <xf numFmtId="0" fontId="56" fillId="2" borderId="4" xfId="0" applyFont="1" applyFill="1" applyBorder="1"/>
    <xf numFmtId="0" fontId="0" fillId="2" borderId="4" xfId="0" applyFill="1" applyBorder="1"/>
    <xf numFmtId="4" fontId="35" fillId="11" borderId="4" xfId="7" applyNumberFormat="1" applyFont="1" applyFill="1" applyBorder="1" applyAlignment="1">
      <alignment horizontal="center"/>
    </xf>
    <xf numFmtId="4" fontId="58" fillId="0" borderId="4" xfId="1" applyNumberFormat="1" applyFont="1" applyBorder="1" applyAlignment="1" applyProtection="1">
      <alignment horizontal="left" vertical="center"/>
      <protection locked="0"/>
    </xf>
    <xf numFmtId="0" fontId="31" fillId="0" borderId="0" xfId="1" applyFont="1"/>
    <xf numFmtId="0" fontId="63" fillId="0" borderId="4" xfId="1" applyFont="1" applyBorder="1" applyAlignment="1" applyProtection="1">
      <alignment horizontal="left"/>
      <protection locked="0"/>
    </xf>
    <xf numFmtId="4" fontId="43" fillId="0" borderId="4" xfId="1" applyNumberFormat="1" applyFont="1" applyBorder="1" applyAlignment="1" applyProtection="1">
      <alignment horizontal="right"/>
      <protection locked="0"/>
    </xf>
    <xf numFmtId="4" fontId="37" fillId="0" borderId="4" xfId="1" applyNumberFormat="1" applyFont="1" applyBorder="1" applyAlignment="1" applyProtection="1">
      <alignment horizontal="center"/>
      <protection locked="0"/>
    </xf>
    <xf numFmtId="4" fontId="31" fillId="0" borderId="4" xfId="1" applyNumberFormat="1" applyFont="1" applyBorder="1" applyAlignment="1">
      <alignment horizontal="right"/>
    </xf>
    <xf numFmtId="167" fontId="62" fillId="0" borderId="18" xfId="1" applyNumberFormat="1" applyFont="1" applyBorder="1" applyAlignment="1">
      <alignment horizontal="center" wrapText="1"/>
    </xf>
    <xf numFmtId="0" fontId="62" fillId="0" borderId="18" xfId="1" applyFont="1" applyBorder="1" applyAlignment="1">
      <alignment horizontal="center" wrapText="1"/>
    </xf>
    <xf numFmtId="3" fontId="62" fillId="0" borderId="18" xfId="1" applyNumberFormat="1" applyFont="1" applyBorder="1" applyAlignment="1">
      <alignment horizontal="right" wrapText="1"/>
    </xf>
    <xf numFmtId="4" fontId="62" fillId="0" borderId="18" xfId="1" applyNumberFormat="1" applyFont="1" applyBorder="1" applyAlignment="1">
      <alignment horizontal="center" wrapText="1"/>
    </xf>
    <xf numFmtId="167" fontId="63" fillId="0" borderId="0" xfId="1" applyNumberFormat="1" applyFont="1" applyAlignment="1">
      <alignment horizontal="center" wrapText="1"/>
    </xf>
    <xf numFmtId="0" fontId="63" fillId="0" borderId="0" xfId="1" applyFont="1" applyAlignment="1">
      <alignment horizontal="center" vertical="top" wrapText="1"/>
    </xf>
    <xf numFmtId="0" fontId="63" fillId="0" borderId="0" xfId="1" applyFont="1" applyAlignment="1">
      <alignment horizontal="center" wrapText="1"/>
    </xf>
    <xf numFmtId="3" fontId="63" fillId="0" borderId="0" xfId="1" applyNumberFormat="1" applyFont="1" applyAlignment="1">
      <alignment horizontal="right" wrapText="1"/>
    </xf>
    <xf numFmtId="4" fontId="62" fillId="0" borderId="0" xfId="1" applyNumberFormat="1" applyFont="1" applyAlignment="1">
      <alignment horizontal="center" wrapText="1"/>
    </xf>
    <xf numFmtId="4" fontId="63" fillId="0" borderId="0" xfId="1" applyNumberFormat="1" applyFont="1" applyAlignment="1">
      <alignment horizontal="center" wrapText="1"/>
    </xf>
    <xf numFmtId="167" fontId="64" fillId="0" borderId="0" xfId="1" applyNumberFormat="1" applyFont="1" applyAlignment="1">
      <alignment horizontal="left" vertical="top" wrapText="1"/>
    </xf>
    <xf numFmtId="167" fontId="39" fillId="0" borderId="0" xfId="1" applyNumberFormat="1" applyFont="1" applyAlignment="1">
      <alignment horizontal="left" vertical="top" wrapText="1"/>
    </xf>
    <xf numFmtId="0" fontId="38" fillId="0" borderId="0" xfId="1" applyFont="1" applyAlignment="1">
      <alignment horizontal="justify" vertical="top" wrapText="1"/>
    </xf>
    <xf numFmtId="0" fontId="39" fillId="0" borderId="0" xfId="1" applyFont="1" applyAlignment="1">
      <alignment horizontal="left" wrapText="1"/>
    </xf>
    <xf numFmtId="3" fontId="39" fillId="0" borderId="0" xfId="1" applyNumberFormat="1" applyFont="1" applyAlignment="1">
      <alignment horizontal="right" wrapText="1"/>
    </xf>
    <xf numFmtId="4" fontId="66" fillId="0" borderId="0" xfId="1" applyNumberFormat="1" applyFont="1" applyAlignment="1">
      <alignment horizontal="right" wrapText="1"/>
    </xf>
    <xf numFmtId="4" fontId="41" fillId="0" borderId="0" xfId="1" applyNumberFormat="1" applyFont="1" applyAlignment="1">
      <alignment horizontal="right" wrapText="1"/>
    </xf>
    <xf numFmtId="0" fontId="31" fillId="0" borderId="0" xfId="0" applyFont="1"/>
    <xf numFmtId="0" fontId="31" fillId="0" borderId="0" xfId="1" applyFont="1" applyAlignment="1">
      <alignment horizontal="left" vertical="top" wrapText="1"/>
    </xf>
    <xf numFmtId="0" fontId="31" fillId="0" borderId="0" xfId="0" applyFont="1" applyAlignment="1">
      <alignment horizontal="right"/>
    </xf>
    <xf numFmtId="4" fontId="37" fillId="0" borderId="0" xfId="0" applyNumberFormat="1" applyFont="1"/>
    <xf numFmtId="4" fontId="31" fillId="0" borderId="0" xfId="0" applyNumberFormat="1" applyFont="1"/>
    <xf numFmtId="0" fontId="41" fillId="0" borderId="0" xfId="1" applyFont="1" applyAlignment="1">
      <alignment horizontal="left" vertical="top"/>
    </xf>
    <xf numFmtId="0" fontId="41" fillId="0" borderId="0" xfId="1" applyFont="1" applyAlignment="1">
      <alignment horizontal="justify" vertical="top" wrapText="1"/>
    </xf>
    <xf numFmtId="0" fontId="41" fillId="0" borderId="0" xfId="1" applyFont="1" applyAlignment="1">
      <alignment horizontal="center"/>
    </xf>
    <xf numFmtId="1" fontId="41" fillId="0" borderId="0" xfId="1" applyNumberFormat="1" applyFont="1" applyAlignment="1">
      <alignment horizontal="right"/>
    </xf>
    <xf numFmtId="4" fontId="66" fillId="0" borderId="0" xfId="1" applyNumberFormat="1" applyFont="1" applyAlignment="1">
      <alignment horizontal="right"/>
    </xf>
    <xf numFmtId="4" fontId="67" fillId="0" borderId="0" xfId="1" applyNumberFormat="1" applyFont="1" applyAlignment="1">
      <alignment horizontal="right"/>
    </xf>
    <xf numFmtId="165" fontId="40" fillId="0" borderId="0" xfId="1" applyNumberFormat="1" applyFont="1" applyAlignment="1">
      <alignment horizontal="left" vertical="top" wrapText="1"/>
    </xf>
    <xf numFmtId="0" fontId="40" fillId="0" borderId="0" xfId="1" applyFont="1" applyAlignment="1">
      <alignment horizontal="justify" vertical="top" wrapText="1"/>
    </xf>
    <xf numFmtId="0" fontId="43" fillId="0" borderId="0" xfId="1" applyFont="1" applyAlignment="1">
      <alignment horizontal="left" wrapText="1"/>
    </xf>
    <xf numFmtId="3" fontId="43" fillId="0" borderId="0" xfId="1" applyNumberFormat="1" applyFont="1" applyAlignment="1">
      <alignment horizontal="right" wrapText="1"/>
    </xf>
    <xf numFmtId="4" fontId="43" fillId="0" borderId="0" xfId="1" applyNumberFormat="1" applyFont="1" applyAlignment="1">
      <alignment horizontal="right" wrapText="1"/>
    </xf>
    <xf numFmtId="4" fontId="31" fillId="0" borderId="0" xfId="1" applyNumberFormat="1" applyFont="1" applyAlignment="1">
      <alignment horizontal="right" wrapText="1"/>
    </xf>
    <xf numFmtId="167" fontId="46" fillId="0" borderId="0" xfId="2" applyNumberFormat="1" applyFont="1" applyAlignment="1">
      <alignment horizontal="left" vertical="top" wrapText="1"/>
    </xf>
    <xf numFmtId="0" fontId="40" fillId="0" borderId="0" xfId="2" quotePrefix="1" applyFont="1" applyAlignment="1">
      <alignment horizontal="justify" vertical="top" wrapText="1"/>
    </xf>
    <xf numFmtId="4" fontId="41" fillId="0" borderId="0" xfId="2" applyNumberFormat="1" applyFont="1" applyAlignment="1">
      <alignment horizontal="right" wrapText="1"/>
    </xf>
    <xf numFmtId="169" fontId="31" fillId="0" borderId="0" xfId="2" applyNumberFormat="1" applyFont="1" applyAlignment="1">
      <alignment horizontal="left" vertical="top" wrapText="1"/>
    </xf>
    <xf numFmtId="4" fontId="31" fillId="0" borderId="0" xfId="0" applyNumberFormat="1" applyFont="1" applyAlignment="1">
      <alignment wrapText="1"/>
    </xf>
    <xf numFmtId="0" fontId="43" fillId="0" borderId="0" xfId="2" applyFont="1" applyAlignment="1">
      <alignment horizontal="left" vertical="center" wrapText="1"/>
    </xf>
    <xf numFmtId="0" fontId="45" fillId="0" borderId="5" xfId="2" quotePrefix="1" applyFont="1" applyBorder="1" applyAlignment="1">
      <alignment horizontal="left" vertical="top" wrapText="1"/>
    </xf>
    <xf numFmtId="165" fontId="46" fillId="0" borderId="0" xfId="1" applyNumberFormat="1" applyFont="1" applyAlignment="1">
      <alignment horizontal="left" vertical="top" wrapText="1"/>
    </xf>
    <xf numFmtId="0" fontId="46" fillId="0" borderId="0" xfId="1" applyFont="1" applyAlignment="1">
      <alignment horizontal="justify" vertical="top" wrapText="1"/>
    </xf>
    <xf numFmtId="0" fontId="46" fillId="0" borderId="0" xfId="1" applyFont="1" applyAlignment="1">
      <alignment horizontal="right" vertical="top" wrapText="1"/>
    </xf>
    <xf numFmtId="0" fontId="31" fillId="0" borderId="0" xfId="0" applyFont="1" applyAlignment="1">
      <alignment horizontal="right" vertical="top" wrapText="1"/>
    </xf>
    <xf numFmtId="0" fontId="31" fillId="0" borderId="0" xfId="1" applyFont="1" applyAlignment="1">
      <alignment horizontal="left" wrapText="1"/>
    </xf>
    <xf numFmtId="0" fontId="31" fillId="0" borderId="0" xfId="20" applyFont="1" applyAlignment="1">
      <alignment horizontal="left" wrapText="1"/>
    </xf>
    <xf numFmtId="167" fontId="31" fillId="0" borderId="0" xfId="1" applyNumberFormat="1" applyFont="1" applyAlignment="1">
      <alignment horizontal="left" vertical="top" wrapText="1"/>
    </xf>
    <xf numFmtId="0" fontId="31" fillId="0" borderId="0" xfId="20" quotePrefix="1" applyFont="1" applyAlignment="1">
      <alignment horizontal="justify" vertical="top" wrapText="1"/>
    </xf>
    <xf numFmtId="3" fontId="31" fillId="0" borderId="0" xfId="1" applyNumberFormat="1" applyFont="1" applyAlignment="1">
      <alignment horizontal="right" wrapText="1"/>
    </xf>
    <xf numFmtId="0" fontId="31" fillId="0" borderId="0" xfId="0" applyFont="1" applyAlignment="1">
      <alignment horizontal="left" wrapText="1"/>
    </xf>
    <xf numFmtId="167" fontId="43" fillId="0" borderId="0" xfId="1" applyNumberFormat="1" applyFont="1" applyAlignment="1">
      <alignment horizontal="left" vertical="center" wrapText="1"/>
    </xf>
    <xf numFmtId="4" fontId="31" fillId="0" borderId="3" xfId="1" applyNumberFormat="1" applyFont="1" applyBorder="1" applyAlignment="1">
      <alignment horizontal="right" wrapText="1"/>
    </xf>
    <xf numFmtId="0" fontId="44" fillId="0" borderId="0" xfId="1" quotePrefix="1" applyFont="1" applyAlignment="1">
      <alignment horizontal="left" vertical="top" wrapText="1"/>
    </xf>
    <xf numFmtId="0" fontId="44" fillId="0" borderId="0" xfId="1" quotePrefix="1" applyFont="1" applyAlignment="1">
      <alignment horizontal="right" vertical="top" wrapText="1"/>
    </xf>
    <xf numFmtId="166" fontId="42" fillId="0" borderId="0" xfId="1" applyNumberFormat="1" applyFont="1" applyAlignment="1">
      <alignment horizontal="right" wrapText="1"/>
    </xf>
    <xf numFmtId="0" fontId="40" fillId="0" borderId="0" xfId="1" applyFont="1" applyAlignment="1">
      <alignment horizontal="left" vertical="top" wrapText="1"/>
    </xf>
    <xf numFmtId="165" fontId="31" fillId="0" borderId="0" xfId="1" applyNumberFormat="1" applyFont="1" applyAlignment="1">
      <alignment horizontal="left" vertical="top" wrapText="1"/>
    </xf>
    <xf numFmtId="0" fontId="37" fillId="0" borderId="0" xfId="1" quotePrefix="1" applyFont="1" applyAlignment="1">
      <alignment horizontal="justify" vertical="top" wrapText="1"/>
    </xf>
    <xf numFmtId="0" fontId="31" fillId="0" borderId="0" xfId="1" quotePrefix="1" applyFont="1" applyAlignment="1">
      <alignment horizontal="centerContinuous" vertical="top" wrapText="1"/>
    </xf>
    <xf numFmtId="0" fontId="31" fillId="0" borderId="0" xfId="2" quotePrefix="1" applyFont="1" applyAlignment="1">
      <alignment horizontal="distributed" vertical="top" wrapText="1"/>
    </xf>
    <xf numFmtId="0" fontId="31" fillId="0" borderId="4" xfId="1" quotePrefix="1" applyFont="1" applyBorder="1" applyAlignment="1">
      <alignment horizontal="justify" vertical="top" wrapText="1"/>
    </xf>
    <xf numFmtId="0" fontId="31" fillId="0" borderId="4" xfId="1" applyFont="1" applyBorder="1" applyAlignment="1">
      <alignment horizontal="left" wrapText="1"/>
    </xf>
    <xf numFmtId="3" fontId="31" fillId="0" borderId="4" xfId="1" applyNumberFormat="1" applyFont="1" applyBorder="1" applyAlignment="1">
      <alignment horizontal="right" wrapText="1"/>
    </xf>
    <xf numFmtId="0" fontId="31" fillId="0" borderId="0" xfId="1" applyFont="1" applyAlignment="1">
      <alignment horizontal="justify" vertical="top" wrapText="1"/>
    </xf>
    <xf numFmtId="3" fontId="31" fillId="0" borderId="0" xfId="20" applyNumberFormat="1" applyFont="1" applyAlignment="1">
      <alignment horizontal="left" vertical="top" wrapText="1"/>
    </xf>
    <xf numFmtId="1" fontId="31" fillId="0" borderId="0" xfId="20" applyNumberFormat="1" applyFont="1" applyAlignment="1">
      <alignment horizontal="right" wrapText="1"/>
    </xf>
    <xf numFmtId="4" fontId="31" fillId="0" borderId="0" xfId="20" applyNumberFormat="1" applyFont="1" applyAlignment="1">
      <alignment horizontal="right" wrapText="1"/>
    </xf>
    <xf numFmtId="0" fontId="31" fillId="0" borderId="4" xfId="2" quotePrefix="1" applyFont="1" applyBorder="1" applyAlignment="1">
      <alignment horizontal="distributed" vertical="top" wrapText="1"/>
    </xf>
    <xf numFmtId="167" fontId="31" fillId="0" borderId="0" xfId="20" applyNumberFormat="1" applyFont="1" applyAlignment="1">
      <alignment horizontal="left" vertical="top" wrapText="1"/>
    </xf>
    <xf numFmtId="0" fontId="31" fillId="0" borderId="0" xfId="20" applyFont="1" applyAlignment="1">
      <alignment horizontal="justify" vertical="top" wrapText="1"/>
    </xf>
    <xf numFmtId="3" fontId="31" fillId="0" borderId="0" xfId="20" applyNumberFormat="1" applyFont="1" applyAlignment="1">
      <alignment horizontal="right" wrapText="1"/>
    </xf>
    <xf numFmtId="168" fontId="31" fillId="0" borderId="0" xfId="20" applyNumberFormat="1" applyFont="1" applyAlignment="1">
      <alignment horizontal="right" wrapText="1"/>
    </xf>
    <xf numFmtId="0" fontId="31" fillId="0" borderId="0" xfId="2" quotePrefix="1" applyFont="1" applyAlignment="1">
      <alignment horizontal="centerContinuous" vertical="top" wrapText="1"/>
    </xf>
    <xf numFmtId="165" fontId="31" fillId="0" borderId="0" xfId="1" applyNumberFormat="1" applyFont="1" applyAlignment="1">
      <alignment horizontal="right" vertical="center" wrapText="1"/>
    </xf>
    <xf numFmtId="0" fontId="31" fillId="0" borderId="0" xfId="1" quotePrefix="1" applyFont="1" applyAlignment="1">
      <alignment horizontal="justify" vertical="top" wrapText="1"/>
    </xf>
    <xf numFmtId="3" fontId="31" fillId="0" borderId="0" xfId="1" applyNumberFormat="1" applyFont="1" applyAlignment="1">
      <alignment horizontal="left" vertical="top" wrapText="1"/>
    </xf>
    <xf numFmtId="1" fontId="31" fillId="0" borderId="0" xfId="1" applyNumberFormat="1" applyFont="1" applyAlignment="1">
      <alignment horizontal="right" wrapText="1"/>
    </xf>
    <xf numFmtId="0" fontId="31" fillId="0" borderId="0" xfId="2" quotePrefix="1" applyFont="1" applyAlignment="1">
      <alignment horizontal="justify" vertical="center" wrapText="1"/>
    </xf>
    <xf numFmtId="0" fontId="31" fillId="0" borderId="0" xfId="2" applyFont="1" applyAlignment="1">
      <alignment horizontal="justify" vertical="center" wrapText="1"/>
    </xf>
    <xf numFmtId="165" fontId="41" fillId="0" borderId="0" xfId="2" applyNumberFormat="1" applyFont="1" applyAlignment="1">
      <alignment horizontal="left" vertical="top" wrapText="1"/>
    </xf>
    <xf numFmtId="3" fontId="41" fillId="0" borderId="0" xfId="2" applyNumberFormat="1" applyFont="1" applyAlignment="1">
      <alignment horizontal="right" wrapText="1"/>
    </xf>
    <xf numFmtId="0" fontId="31" fillId="0" borderId="14" xfId="2" applyFont="1" applyBorder="1" applyAlignment="1">
      <alignment horizontal="justify" vertical="top" wrapText="1"/>
    </xf>
    <xf numFmtId="0" fontId="31" fillId="0" borderId="14" xfId="2" applyFont="1" applyBorder="1" applyAlignment="1">
      <alignment horizontal="left" wrapText="1"/>
    </xf>
    <xf numFmtId="3" fontId="31" fillId="0" borderId="14" xfId="2" applyNumberFormat="1" applyFont="1" applyBorder="1" applyAlignment="1">
      <alignment horizontal="right" wrapText="1"/>
    </xf>
    <xf numFmtId="0" fontId="31" fillId="0" borderId="0" xfId="1" applyFont="1" applyAlignment="1">
      <alignment horizontal="right" wrapText="1"/>
    </xf>
    <xf numFmtId="3" fontId="43" fillId="0" borderId="0" xfId="1" applyNumberFormat="1" applyFont="1" applyAlignment="1">
      <alignment horizontal="left" vertical="center" wrapText="1"/>
    </xf>
    <xf numFmtId="0" fontId="44" fillId="0" borderId="5" xfId="1" applyFont="1" applyBorder="1" applyAlignment="1">
      <alignment horizontal="left" vertical="top" wrapText="1"/>
    </xf>
    <xf numFmtId="0" fontId="43" fillId="0" borderId="3" xfId="1" applyFont="1" applyBorder="1" applyAlignment="1">
      <alignment horizontal="left" wrapText="1"/>
    </xf>
    <xf numFmtId="1" fontId="43" fillId="0" borderId="3" xfId="1" applyNumberFormat="1" applyFont="1" applyBorder="1" applyAlignment="1">
      <alignment horizontal="right" wrapText="1"/>
    </xf>
    <xf numFmtId="0" fontId="41" fillId="0" borderId="0" xfId="1" quotePrefix="1" applyFont="1" applyAlignment="1">
      <alignment horizontal="left" vertical="top"/>
    </xf>
    <xf numFmtId="0" fontId="40" fillId="0" borderId="0" xfId="1" applyFont="1" applyAlignment="1">
      <alignment horizontal="left" vertical="top"/>
    </xf>
    <xf numFmtId="1" fontId="43" fillId="0" borderId="0" xfId="1" applyNumberFormat="1" applyFont="1" applyAlignment="1">
      <alignment horizontal="right"/>
    </xf>
    <xf numFmtId="4" fontId="37" fillId="0" borderId="0" xfId="1" applyNumberFormat="1" applyFont="1" applyAlignment="1">
      <alignment horizontal="right"/>
    </xf>
    <xf numFmtId="0" fontId="31" fillId="0" borderId="0" xfId="11" applyFont="1" applyAlignment="1">
      <alignment horizontal="justify" vertical="top" wrapText="1"/>
    </xf>
    <xf numFmtId="0" fontId="31" fillId="0" borderId="0" xfId="11" applyFont="1" applyAlignment="1">
      <alignment horizontal="left" wrapText="1"/>
    </xf>
    <xf numFmtId="3" fontId="31" fillId="0" borderId="0" xfId="11" applyNumberFormat="1" applyFont="1" applyAlignment="1">
      <alignment horizontal="right" wrapText="1"/>
    </xf>
    <xf numFmtId="0" fontId="31" fillId="0" borderId="0" xfId="2" applyFont="1" applyAlignment="1">
      <alignment horizontal="justify" wrapText="1"/>
    </xf>
    <xf numFmtId="0" fontId="31" fillId="0" borderId="0" xfId="2" quotePrefix="1" applyFont="1" applyAlignment="1">
      <alignment horizontal="left" vertical="top" wrapText="1"/>
    </xf>
    <xf numFmtId="0" fontId="70" fillId="0" borderId="0" xfId="0" applyFont="1" applyAlignment="1">
      <alignment horizontal="right"/>
    </xf>
    <xf numFmtId="0" fontId="70" fillId="0" borderId="0" xfId="0" applyFont="1" applyAlignment="1">
      <alignment horizontal="justify"/>
    </xf>
    <xf numFmtId="167" fontId="40" fillId="0" borderId="0" xfId="1" applyNumberFormat="1" applyFont="1" applyAlignment="1">
      <alignment horizontal="left" vertical="top" wrapText="1"/>
    </xf>
    <xf numFmtId="0" fontId="70" fillId="0" borderId="0" xfId="1" quotePrefix="1" applyFont="1" applyAlignment="1">
      <alignment horizontal="justify" vertical="top" wrapText="1"/>
    </xf>
    <xf numFmtId="0" fontId="31" fillId="0" borderId="0" xfId="1" applyFont="1" applyAlignment="1">
      <alignment horizontal="left" vertical="top"/>
    </xf>
    <xf numFmtId="0" fontId="40" fillId="0" borderId="0" xfId="1" applyFont="1" applyAlignment="1">
      <alignment horizontal="justify" vertical="center" wrapText="1"/>
    </xf>
    <xf numFmtId="0" fontId="31" fillId="0" borderId="0" xfId="1" applyFont="1" applyAlignment="1">
      <alignment horizontal="center"/>
    </xf>
    <xf numFmtId="1" fontId="31" fillId="0" borderId="0" xfId="1" applyNumberFormat="1" applyFont="1" applyAlignment="1">
      <alignment horizontal="right"/>
    </xf>
    <xf numFmtId="4" fontId="37" fillId="0" borderId="0" xfId="1" applyNumberFormat="1" applyFont="1" applyAlignment="1">
      <alignment horizontal="right" vertical="center"/>
    </xf>
    <xf numFmtId="0" fontId="40" fillId="0" borderId="0" xfId="2" quotePrefix="1" applyFont="1" applyAlignment="1">
      <alignment horizontal="left" vertical="top"/>
    </xf>
    <xf numFmtId="1" fontId="40" fillId="0" borderId="0" xfId="2" applyNumberFormat="1" applyFont="1" applyAlignment="1">
      <alignment horizontal="right"/>
    </xf>
    <xf numFmtId="4" fontId="71" fillId="0" borderId="0" xfId="2" applyNumberFormat="1" applyFont="1" applyAlignment="1">
      <alignment horizontal="right"/>
    </xf>
    <xf numFmtId="0" fontId="31" fillId="0" borderId="0" xfId="2" applyFont="1" applyAlignment="1">
      <alignment horizontal="left" vertical="top"/>
    </xf>
    <xf numFmtId="0" fontId="31" fillId="0" borderId="0" xfId="2" applyFont="1" applyAlignment="1">
      <alignment horizontal="center"/>
    </xf>
    <xf numFmtId="1" fontId="31" fillId="0" borderId="0" xfId="2" applyNumberFormat="1" applyFont="1" applyAlignment="1">
      <alignment horizontal="right"/>
    </xf>
    <xf numFmtId="3" fontId="31" fillId="0" borderId="0" xfId="2" applyNumberFormat="1" applyFont="1" applyAlignment="1">
      <alignment horizontal="left" vertical="top" wrapText="1"/>
    </xf>
    <xf numFmtId="1" fontId="31" fillId="0" borderId="0" xfId="2" applyNumberFormat="1" applyFont="1" applyAlignment="1">
      <alignment horizontal="right" wrapText="1"/>
    </xf>
    <xf numFmtId="0" fontId="40" fillId="0" borderId="0" xfId="2" applyFont="1" applyAlignment="1">
      <alignment horizontal="left" vertical="center" wrapText="1"/>
    </xf>
    <xf numFmtId="3" fontId="43" fillId="0" borderId="0" xfId="2" applyNumberFormat="1" applyFont="1" applyAlignment="1">
      <alignment horizontal="left" vertical="center" wrapText="1"/>
    </xf>
    <xf numFmtId="0" fontId="44" fillId="0" borderId="5" xfId="2" applyFont="1" applyBorder="1" applyAlignment="1">
      <alignment horizontal="left" vertical="top" wrapText="1"/>
    </xf>
    <xf numFmtId="0" fontId="43" fillId="0" borderId="3" xfId="2" applyFont="1" applyBorder="1" applyAlignment="1">
      <alignment horizontal="left" wrapText="1"/>
    </xf>
    <xf numFmtId="1" fontId="43" fillId="0" borderId="3" xfId="2" applyNumberFormat="1" applyFont="1" applyBorder="1" applyAlignment="1">
      <alignment horizontal="right" wrapText="1"/>
    </xf>
    <xf numFmtId="4" fontId="31" fillId="0" borderId="3" xfId="2" applyNumberFormat="1" applyFont="1" applyBorder="1" applyAlignment="1">
      <alignment horizontal="right" wrapText="1"/>
    </xf>
    <xf numFmtId="1" fontId="43" fillId="0" borderId="0" xfId="2" applyNumberFormat="1" applyFont="1" applyAlignment="1">
      <alignment horizontal="right" wrapText="1"/>
    </xf>
    <xf numFmtId="0" fontId="40" fillId="0" borderId="0" xfId="1" quotePrefix="1" applyFont="1" applyAlignment="1">
      <alignment horizontal="left" vertical="top"/>
    </xf>
    <xf numFmtId="1" fontId="49" fillId="0" borderId="0" xfId="1" applyNumberFormat="1" applyFont="1" applyAlignment="1">
      <alignment horizontal="right"/>
    </xf>
    <xf numFmtId="4" fontId="71" fillId="0" borderId="0" xfId="1" applyNumberFormat="1" applyFont="1" applyAlignment="1">
      <alignment horizontal="right"/>
    </xf>
    <xf numFmtId="167" fontId="31" fillId="0" borderId="0" xfId="2" applyNumberFormat="1" applyFont="1" applyAlignment="1">
      <alignment horizontal="left" vertical="top"/>
    </xf>
    <xf numFmtId="167" fontId="31" fillId="0" borderId="0" xfId="2" applyNumberFormat="1" applyFont="1" applyAlignment="1">
      <alignment horizontal="right" vertical="center"/>
    </xf>
    <xf numFmtId="0" fontId="31" fillId="0" borderId="0" xfId="2" quotePrefix="1" applyFont="1" applyAlignment="1">
      <alignment horizontal="distributed" vertical="center" wrapText="1"/>
    </xf>
    <xf numFmtId="0" fontId="31" fillId="0" borderId="0" xfId="2" applyFont="1" applyAlignment="1">
      <alignment horizontal="center" vertical="center"/>
    </xf>
    <xf numFmtId="1" fontId="31" fillId="0" borderId="0" xfId="2" applyNumberFormat="1" applyFont="1" applyAlignment="1">
      <alignment horizontal="right" vertical="center"/>
    </xf>
    <xf numFmtId="4" fontId="37" fillId="0" borderId="0" xfId="2" applyNumberFormat="1" applyFont="1" applyAlignment="1">
      <alignment horizontal="right" vertical="center"/>
    </xf>
    <xf numFmtId="0" fontId="31" fillId="0" borderId="4" xfId="2" applyFont="1" applyBorder="1" applyAlignment="1">
      <alignment horizontal="center" vertical="center"/>
    </xf>
    <xf numFmtId="1" fontId="31" fillId="0" borderId="4" xfId="2" applyNumberFormat="1" applyFont="1" applyBorder="1" applyAlignment="1">
      <alignment horizontal="right" vertical="center"/>
    </xf>
    <xf numFmtId="0" fontId="41" fillId="0" borderId="0" xfId="2" applyFont="1" applyAlignment="1">
      <alignment horizontal="left" vertical="top"/>
    </xf>
    <xf numFmtId="0" fontId="41" fillId="0" borderId="0" xfId="2" applyFont="1" applyAlignment="1">
      <alignment horizontal="justify" vertical="top" wrapText="1"/>
    </xf>
    <xf numFmtId="0" fontId="41" fillId="0" borderId="0" xfId="2" applyFont="1" applyAlignment="1">
      <alignment horizontal="center"/>
    </xf>
    <xf numFmtId="1" fontId="41" fillId="0" borderId="0" xfId="2" applyNumberFormat="1" applyFont="1" applyAlignment="1">
      <alignment horizontal="right"/>
    </xf>
    <xf numFmtId="4" fontId="66" fillId="0" borderId="0" xfId="2" applyNumberFormat="1" applyFont="1" applyAlignment="1">
      <alignment horizontal="right"/>
    </xf>
    <xf numFmtId="0" fontId="40" fillId="0" borderId="0" xfId="1" applyFont="1" applyAlignment="1">
      <alignment horizontal="left" vertical="center" wrapText="1"/>
    </xf>
    <xf numFmtId="0" fontId="45" fillId="0" borderId="0" xfId="1" quotePrefix="1" applyFont="1" applyAlignment="1">
      <alignment horizontal="left" vertical="top" wrapText="1"/>
    </xf>
    <xf numFmtId="0" fontId="72" fillId="0" borderId="0" xfId="1" quotePrefix="1" applyFont="1" applyAlignment="1">
      <alignment horizontal="left" vertical="top" wrapText="1"/>
    </xf>
    <xf numFmtId="0" fontId="72" fillId="0" borderId="0" xfId="1" quotePrefix="1" applyFont="1" applyAlignment="1">
      <alignment horizontal="right" vertical="top" wrapText="1"/>
    </xf>
    <xf numFmtId="168" fontId="44" fillId="0" borderId="0" xfId="1" applyNumberFormat="1" applyFont="1" applyAlignment="1">
      <alignment horizontal="right" wrapText="1"/>
    </xf>
    <xf numFmtId="0" fontId="49" fillId="0" borderId="0" xfId="1" applyFont="1" applyAlignment="1">
      <alignment horizontal="left" vertical="top"/>
    </xf>
    <xf numFmtId="0" fontId="40" fillId="0" borderId="0" xfId="1" applyFont="1" applyAlignment="1">
      <alignment horizontal="left" wrapText="1"/>
    </xf>
    <xf numFmtId="0" fontId="49" fillId="0" borderId="0" xfId="1" applyFont="1" applyAlignment="1">
      <alignment horizontal="center"/>
    </xf>
    <xf numFmtId="0" fontId="40" fillId="0" borderId="0" xfId="1" quotePrefix="1" applyFont="1" applyAlignment="1">
      <alignment horizontal="left" wrapText="1"/>
    </xf>
    <xf numFmtId="0" fontId="40" fillId="0" borderId="0" xfId="1" applyFont="1" applyAlignment="1">
      <alignment horizontal="right" wrapText="1"/>
    </xf>
    <xf numFmtId="0" fontId="49" fillId="0" borderId="0" xfId="1" applyFont="1" applyAlignment="1">
      <alignment horizontal="left" vertical="center"/>
    </xf>
    <xf numFmtId="0" fontId="46" fillId="0" borderId="5" xfId="1" applyFont="1" applyBorder="1" applyAlignment="1">
      <alignment horizontal="left" vertical="center" wrapText="1"/>
    </xf>
    <xf numFmtId="0" fontId="43" fillId="0" borderId="3" xfId="1" applyFont="1" applyBorder="1" applyAlignment="1">
      <alignment horizontal="center" vertical="center" wrapText="1"/>
    </xf>
    <xf numFmtId="1" fontId="74" fillId="0" borderId="3" xfId="1" applyNumberFormat="1" applyFont="1" applyBorder="1" applyAlignment="1">
      <alignment horizontal="right" vertical="center"/>
    </xf>
    <xf numFmtId="0" fontId="46" fillId="0" borderId="0" xfId="1" applyFont="1" applyAlignment="1">
      <alignment horizontal="left" vertical="center" wrapText="1"/>
    </xf>
    <xf numFmtId="0" fontId="43" fillId="0" borderId="0" xfId="1" applyFont="1" applyAlignment="1">
      <alignment horizontal="center" vertical="center" wrapText="1"/>
    </xf>
    <xf numFmtId="1" fontId="74" fillId="0" borderId="0" xfId="1" applyNumberFormat="1" applyFont="1" applyAlignment="1">
      <alignment horizontal="right" vertical="center"/>
    </xf>
    <xf numFmtId="4" fontId="45" fillId="0" borderId="0" xfId="1" applyNumberFormat="1" applyFont="1" applyAlignment="1">
      <alignment horizontal="right"/>
    </xf>
    <xf numFmtId="165" fontId="49" fillId="0" borderId="0" xfId="1" applyNumberFormat="1" applyFont="1" applyAlignment="1">
      <alignment horizontal="left" vertical="center" wrapText="1"/>
    </xf>
    <xf numFmtId="0" fontId="72" fillId="0" borderId="0" xfId="1" applyFont="1" applyAlignment="1">
      <alignment horizontal="left" vertical="center" wrapText="1"/>
    </xf>
    <xf numFmtId="0" fontId="72" fillId="0" borderId="0" xfId="1" applyFont="1" applyAlignment="1">
      <alignment horizontal="right" vertical="center" wrapText="1"/>
    </xf>
    <xf numFmtId="167" fontId="31" fillId="0" borderId="0" xfId="1" applyNumberFormat="1" applyFont="1" applyAlignment="1">
      <alignment horizontal="left" wrapText="1"/>
    </xf>
    <xf numFmtId="168" fontId="31" fillId="0" borderId="0" xfId="1" applyNumberFormat="1" applyFont="1" applyAlignment="1">
      <alignment horizontal="right" wrapText="1"/>
    </xf>
    <xf numFmtId="0" fontId="42" fillId="0" borderId="0" xfId="1" applyFont="1" applyAlignment="1" applyProtection="1">
      <alignment horizontal="justify" vertical="top" wrapText="1"/>
      <protection locked="0"/>
    </xf>
    <xf numFmtId="0" fontId="31" fillId="0" borderId="0" xfId="1" applyFont="1" applyAlignment="1">
      <alignment horizontal="left"/>
    </xf>
    <xf numFmtId="4" fontId="31" fillId="0" borderId="0" xfId="1" applyNumberFormat="1" applyFont="1" applyAlignment="1">
      <alignment horizontal="center"/>
    </xf>
    <xf numFmtId="4" fontId="37" fillId="0" borderId="0" xfId="1" applyNumberFormat="1" applyFont="1" applyAlignment="1">
      <alignment horizontal="center"/>
    </xf>
    <xf numFmtId="170" fontId="9" fillId="0" borderId="0" xfId="1" applyNumberFormat="1" applyFont="1" applyAlignment="1">
      <alignment horizontal="center" vertical="center"/>
    </xf>
    <xf numFmtId="170" fontId="9" fillId="0" borderId="0" xfId="2" applyNumberFormat="1" applyFont="1" applyAlignment="1">
      <alignment horizontal="center" vertical="center"/>
    </xf>
    <xf numFmtId="170" fontId="12" fillId="0" borderId="0" xfId="1" applyNumberFormat="1" applyFont="1" applyAlignment="1">
      <alignment horizontal="center"/>
    </xf>
    <xf numFmtId="170" fontId="9" fillId="0" borderId="0" xfId="1" applyNumberFormat="1" applyFont="1" applyAlignment="1">
      <alignment horizontal="center"/>
    </xf>
    <xf numFmtId="170" fontId="13" fillId="0" borderId="0" xfId="0" applyNumberFormat="1" applyFont="1" applyAlignment="1">
      <alignment horizontal="center" vertical="center"/>
    </xf>
    <xf numFmtId="170" fontId="12" fillId="0" borderId="0" xfId="0" applyNumberFormat="1" applyFont="1" applyAlignment="1">
      <alignment horizontal="center" vertical="center"/>
    </xf>
    <xf numFmtId="170" fontId="17" fillId="0" borderId="1" xfId="1" applyNumberFormat="1" applyFont="1" applyBorder="1" applyAlignment="1">
      <alignment horizontal="center"/>
    </xf>
    <xf numFmtId="170" fontId="17" fillId="0" borderId="0" xfId="1" applyNumberFormat="1" applyFont="1" applyAlignment="1">
      <alignment horizontal="center"/>
    </xf>
    <xf numFmtId="170" fontId="0" fillId="0" borderId="0" xfId="0" applyNumberFormat="1" applyAlignment="1">
      <alignment horizontal="center"/>
    </xf>
    <xf numFmtId="170" fontId="9" fillId="0" borderId="0" xfId="1" applyNumberFormat="1" applyFont="1" applyAlignment="1">
      <alignment horizontal="right" vertical="center"/>
    </xf>
    <xf numFmtId="170" fontId="12" fillId="0" borderId="0" xfId="3" applyNumberFormat="1" applyFont="1" applyAlignment="1">
      <alignment horizontal="center"/>
    </xf>
    <xf numFmtId="170" fontId="12" fillId="0" borderId="0" xfId="1" applyNumberFormat="1" applyFont="1" applyAlignment="1">
      <alignment horizontal="right"/>
    </xf>
    <xf numFmtId="170" fontId="12" fillId="0" borderId="0" xfId="0" applyNumberFormat="1" applyFont="1" applyAlignment="1">
      <alignment horizontal="right" vertical="center"/>
    </xf>
    <xf numFmtId="170" fontId="9" fillId="0" borderId="0" xfId="1" applyNumberFormat="1" applyFont="1" applyAlignment="1">
      <alignment horizontal="right"/>
    </xf>
    <xf numFmtId="170" fontId="9" fillId="0" borderId="0" xfId="2" applyNumberFormat="1" applyFont="1" applyAlignment="1">
      <alignment horizontal="right"/>
    </xf>
    <xf numFmtId="170" fontId="10" fillId="0" borderId="0" xfId="1" applyNumberFormat="1" applyFont="1" applyAlignment="1">
      <alignment horizontal="right" vertical="center"/>
    </xf>
    <xf numFmtId="170" fontId="12" fillId="0" borderId="0" xfId="1" applyNumberFormat="1" applyFont="1" applyAlignment="1">
      <alignment horizontal="right" vertical="center"/>
    </xf>
    <xf numFmtId="170" fontId="23" fillId="0" borderId="0" xfId="1" applyNumberFormat="1" applyFont="1" applyAlignment="1">
      <alignment horizontal="right" vertical="center"/>
    </xf>
    <xf numFmtId="170" fontId="18" fillId="0" borderId="0" xfId="1" applyNumberFormat="1" applyFont="1" applyAlignment="1">
      <alignment horizontal="right"/>
    </xf>
    <xf numFmtId="170" fontId="18" fillId="0" borderId="1" xfId="1" applyNumberFormat="1" applyFont="1" applyBorder="1" applyAlignment="1">
      <alignment horizontal="right"/>
    </xf>
    <xf numFmtId="170" fontId="18" fillId="0" borderId="0" xfId="1" applyNumberFormat="1" applyFont="1" applyAlignment="1">
      <alignment horizontal="right" vertical="top"/>
    </xf>
    <xf numFmtId="170" fontId="12" fillId="0" borderId="0" xfId="0" applyNumberFormat="1" applyFont="1" applyAlignment="1">
      <alignment horizontal="right" wrapText="1"/>
    </xf>
    <xf numFmtId="170" fontId="29" fillId="0" borderId="0" xfId="0" applyNumberFormat="1" applyFont="1" applyAlignment="1">
      <alignment horizontal="right"/>
    </xf>
    <xf numFmtId="170" fontId="17" fillId="0" borderId="0" xfId="1" applyNumberFormat="1" applyFont="1" applyAlignment="1">
      <alignment horizontal="right"/>
    </xf>
    <xf numFmtId="170" fontId="17" fillId="0" borderId="1" xfId="1" applyNumberFormat="1" applyFont="1" applyBorder="1" applyAlignment="1">
      <alignment horizontal="right"/>
    </xf>
    <xf numFmtId="170" fontId="18" fillId="0" borderId="0" xfId="0" applyNumberFormat="1" applyFont="1" applyAlignment="1">
      <alignment horizontal="right" wrapText="1"/>
    </xf>
    <xf numFmtId="170" fontId="0" fillId="0" borderId="0" xfId="0" applyNumberFormat="1"/>
    <xf numFmtId="170" fontId="12" fillId="0" borderId="0" xfId="4" applyNumberFormat="1" applyFont="1" applyAlignment="1">
      <alignment horizontal="right" wrapText="1"/>
    </xf>
    <xf numFmtId="170" fontId="9" fillId="0" borderId="0" xfId="1" applyNumberFormat="1" applyFont="1"/>
    <xf numFmtId="170" fontId="31" fillId="0" borderId="0" xfId="0" applyNumberFormat="1" applyFont="1" applyAlignment="1">
      <alignment horizontal="right" wrapText="1"/>
    </xf>
    <xf numFmtId="170" fontId="13" fillId="0" borderId="0" xfId="0" applyNumberFormat="1" applyFont="1" applyAlignment="1">
      <alignment horizontal="right" wrapText="1"/>
    </xf>
    <xf numFmtId="170" fontId="18" fillId="0" borderId="1" xfId="0" applyNumberFormat="1" applyFont="1" applyBorder="1" applyAlignment="1">
      <alignment horizontal="right" wrapText="1"/>
    </xf>
    <xf numFmtId="170" fontId="28" fillId="0" borderId="0" xfId="0" applyNumberFormat="1" applyFont="1"/>
    <xf numFmtId="170" fontId="55" fillId="0" borderId="3" xfId="0" applyNumberFormat="1" applyFont="1" applyBorder="1"/>
    <xf numFmtId="170" fontId="12" fillId="8" borderId="0" xfId="0" applyNumberFormat="1" applyFont="1" applyFill="1" applyAlignment="1">
      <alignment horizontal="right" wrapText="1"/>
    </xf>
    <xf numFmtId="170" fontId="12" fillId="0" borderId="0" xfId="0" applyNumberFormat="1" applyFont="1" applyAlignment="1">
      <alignment horizontal="right" vertical="top" wrapText="1"/>
    </xf>
    <xf numFmtId="170" fontId="19" fillId="0" borderId="1" xfId="0" applyNumberFormat="1" applyFont="1" applyBorder="1" applyAlignment="1">
      <alignment horizontal="right" wrapText="1"/>
    </xf>
    <xf numFmtId="170" fontId="0" fillId="11" borderId="0" xfId="7" applyNumberFormat="1" applyFont="1" applyFill="1" applyAlignment="1">
      <alignment horizontal="right"/>
    </xf>
    <xf numFmtId="170" fontId="0" fillId="2" borderId="0" xfId="0" applyNumberFormat="1" applyFill="1" applyAlignment="1">
      <alignment horizontal="right"/>
    </xf>
    <xf numFmtId="170" fontId="35" fillId="11" borderId="6" xfId="7" applyNumberFormat="1" applyFont="1" applyFill="1" applyBorder="1" applyAlignment="1">
      <alignment horizontal="right"/>
    </xf>
    <xf numFmtId="170" fontId="35" fillId="11" borderId="0" xfId="7" applyNumberFormat="1" applyFont="1" applyFill="1" applyAlignment="1">
      <alignment horizontal="right"/>
    </xf>
    <xf numFmtId="170" fontId="0" fillId="2" borderId="6" xfId="0" applyNumberFormat="1" applyFill="1" applyBorder="1" applyAlignment="1">
      <alignment horizontal="right"/>
    </xf>
    <xf numFmtId="170" fontId="0" fillId="2" borderId="15" xfId="0" applyNumberFormat="1" applyFill="1" applyBorder="1" applyAlignment="1">
      <alignment horizontal="right"/>
    </xf>
    <xf numFmtId="170" fontId="27" fillId="2" borderId="6" xfId="0" applyNumberFormat="1" applyFont="1" applyFill="1" applyBorder="1" applyAlignment="1">
      <alignment horizontal="right"/>
    </xf>
    <xf numFmtId="170" fontId="27" fillId="2" borderId="17" xfId="0" applyNumberFormat="1" applyFont="1" applyFill="1" applyBorder="1" applyAlignment="1">
      <alignment horizontal="right"/>
    </xf>
    <xf numFmtId="170" fontId="0" fillId="9" borderId="0" xfId="0" applyNumberFormat="1" applyFill="1"/>
    <xf numFmtId="170" fontId="31" fillId="0" borderId="0" xfId="0" applyNumberFormat="1" applyFont="1" applyAlignment="1">
      <alignment wrapText="1"/>
    </xf>
    <xf numFmtId="170" fontId="42" fillId="0" borderId="6" xfId="2" applyNumberFormat="1" applyFont="1" applyBorder="1" applyAlignment="1">
      <alignment horizontal="right" wrapText="1"/>
    </xf>
    <xf numFmtId="170" fontId="31" fillId="0" borderId="0" xfId="2" applyNumberFormat="1" applyFont="1" applyAlignment="1">
      <alignment horizontal="right" wrapText="1"/>
    </xf>
    <xf numFmtId="170" fontId="42" fillId="0" borderId="6" xfId="1" applyNumberFormat="1" applyFont="1" applyBorder="1" applyAlignment="1">
      <alignment horizontal="right" wrapText="1"/>
    </xf>
    <xf numFmtId="170" fontId="31" fillId="0" borderId="0" xfId="20" applyNumberFormat="1" applyFont="1" applyAlignment="1">
      <alignment horizontal="right" wrapText="1"/>
    </xf>
    <xf numFmtId="170" fontId="31" fillId="0" borderId="0" xfId="1" applyNumberFormat="1" applyFont="1" applyAlignment="1">
      <alignment horizontal="right" wrapText="1"/>
    </xf>
    <xf numFmtId="170" fontId="37" fillId="0" borderId="0" xfId="2" applyNumberFormat="1" applyFont="1" applyAlignment="1">
      <alignment horizontal="right"/>
    </xf>
    <xf numFmtId="170" fontId="41" fillId="0" borderId="0" xfId="1" applyNumberFormat="1" applyFont="1" applyAlignment="1">
      <alignment horizontal="right"/>
    </xf>
    <xf numFmtId="170" fontId="40" fillId="0" borderId="0" xfId="1" applyNumberFormat="1" applyFont="1" applyAlignment="1">
      <alignment horizontal="right"/>
    </xf>
    <xf numFmtId="170" fontId="67" fillId="0" borderId="0" xfId="1" applyNumberFormat="1" applyFont="1" applyAlignment="1">
      <alignment horizontal="right"/>
    </xf>
    <xf numFmtId="170" fontId="37" fillId="0" borderId="0" xfId="11" applyNumberFormat="1" applyFont="1" applyAlignment="1">
      <alignment horizontal="right"/>
    </xf>
    <xf numFmtId="170" fontId="31" fillId="0" borderId="0" xfId="1" applyNumberFormat="1" applyFont="1" applyAlignment="1">
      <alignment horizontal="right"/>
    </xf>
    <xf numFmtId="170" fontId="49" fillId="0" borderId="0" xfId="2" applyNumberFormat="1" applyFont="1" applyAlignment="1">
      <alignment horizontal="right"/>
    </xf>
    <xf numFmtId="170" fontId="31" fillId="0" borderId="0" xfId="2" applyNumberFormat="1" applyFont="1" applyAlignment="1">
      <alignment horizontal="right"/>
    </xf>
    <xf numFmtId="170" fontId="42" fillId="0" borderId="0" xfId="2" applyNumberFormat="1" applyFont="1" applyAlignment="1">
      <alignment horizontal="right" wrapText="1"/>
    </xf>
    <xf numFmtId="170" fontId="49" fillId="0" borderId="0" xfId="1" applyNumberFormat="1" applyFont="1" applyAlignment="1">
      <alignment horizontal="right"/>
    </xf>
    <xf numFmtId="170" fontId="31" fillId="0" borderId="0" xfId="2" applyNumberFormat="1" applyFont="1" applyAlignment="1">
      <alignment horizontal="right" vertical="center"/>
    </xf>
    <xf numFmtId="170" fontId="37" fillId="0" borderId="0" xfId="1" applyNumberFormat="1" applyFont="1" applyAlignment="1">
      <alignment horizontal="right"/>
    </xf>
    <xf numFmtId="170" fontId="42" fillId="0" borderId="0" xfId="1" applyNumberFormat="1" applyFont="1" applyAlignment="1">
      <alignment horizontal="right" wrapText="1"/>
    </xf>
    <xf numFmtId="170" fontId="42" fillId="0" borderId="0" xfId="1" applyNumberFormat="1" applyFont="1" applyAlignment="1">
      <alignment horizontal="right"/>
    </xf>
    <xf numFmtId="170" fontId="0" fillId="0" borderId="6" xfId="0" applyNumberFormat="1" applyBorder="1"/>
    <xf numFmtId="164" fontId="3" fillId="0" borderId="0" xfId="1" applyNumberFormat="1" applyFont="1" applyAlignment="1">
      <alignment horizontal="center"/>
    </xf>
    <xf numFmtId="0" fontId="10" fillId="3" borderId="0" xfId="1" applyFont="1" applyFill="1" applyAlignment="1">
      <alignment horizontal="left" vertical="center" wrapText="1"/>
    </xf>
    <xf numFmtId="0" fontId="19" fillId="0" borderId="0" xfId="3" applyFont="1" applyAlignment="1">
      <alignment wrapText="1"/>
    </xf>
    <xf numFmtId="0" fontId="30" fillId="0" borderId="0" xfId="1" applyFont="1" applyAlignment="1">
      <alignment horizontal="left" vertical="top" wrapText="1"/>
    </xf>
    <xf numFmtId="164" fontId="3" fillId="0" borderId="0" xfId="1" applyNumberFormat="1" applyFont="1" applyAlignment="1">
      <alignment horizontal="center" vertical="center"/>
    </xf>
    <xf numFmtId="0" fontId="0" fillId="2" borderId="0" xfId="0" applyFill="1" applyAlignment="1">
      <alignment horizontal="left" wrapText="1"/>
    </xf>
    <xf numFmtId="0" fontId="0" fillId="2" borderId="0" xfId="0" applyFill="1" applyAlignment="1">
      <alignment horizontal="left" vertical="top" wrapText="1"/>
    </xf>
    <xf numFmtId="0" fontId="0" fillId="11" borderId="0" xfId="7" applyFont="1" applyFill="1" applyAlignment="1">
      <alignment horizontal="left" vertical="top" wrapText="1"/>
    </xf>
    <xf numFmtId="0" fontId="0" fillId="11" borderId="0" xfId="7" applyFont="1" applyFill="1" applyAlignment="1">
      <alignment horizontal="left" wrapText="1"/>
    </xf>
    <xf numFmtId="0" fontId="46" fillId="0" borderId="0" xfId="2" applyFont="1" applyAlignment="1">
      <alignment horizontal="left" vertical="top" wrapText="1"/>
    </xf>
    <xf numFmtId="0" fontId="68" fillId="0" borderId="0" xfId="0" applyFont="1" applyAlignment="1">
      <alignment wrapText="1"/>
    </xf>
    <xf numFmtId="0" fontId="46" fillId="0" borderId="0" xfId="1" applyFont="1" applyAlignment="1">
      <alignment horizontal="justify" vertical="top" wrapText="1"/>
    </xf>
    <xf numFmtId="0" fontId="44" fillId="0" borderId="5" xfId="1" quotePrefix="1" applyFont="1" applyBorder="1" applyAlignment="1">
      <alignment horizontal="left" vertical="top" wrapText="1"/>
    </xf>
    <xf numFmtId="0" fontId="44" fillId="0" borderId="3" xfId="1" quotePrefix="1" applyFont="1" applyBorder="1" applyAlignment="1">
      <alignment horizontal="left" vertical="top" wrapText="1"/>
    </xf>
    <xf numFmtId="0" fontId="65" fillId="0" borderId="0" xfId="1" applyFont="1" applyAlignment="1">
      <alignment horizontal="left" vertical="top" wrapText="1"/>
    </xf>
    <xf numFmtId="0" fontId="31" fillId="0" borderId="0" xfId="1" applyFont="1" applyAlignment="1">
      <alignment horizontal="left" vertical="top" wrapText="1"/>
    </xf>
    <xf numFmtId="0" fontId="31" fillId="0" borderId="0" xfId="0" applyFont="1"/>
    <xf numFmtId="0" fontId="42" fillId="0" borderId="0" xfId="2" applyFont="1" applyAlignment="1">
      <alignment horizontal="left" vertical="top" wrapText="1"/>
    </xf>
    <xf numFmtId="0" fontId="41" fillId="0" borderId="0" xfId="2" applyFont="1" applyAlignment="1">
      <alignment horizontal="left" vertical="top" wrapText="1"/>
    </xf>
    <xf numFmtId="0" fontId="46" fillId="0" borderId="0" xfId="1" applyFont="1" applyAlignment="1">
      <alignment horizontal="left" vertical="top" wrapText="1"/>
    </xf>
    <xf numFmtId="0" fontId="46" fillId="0" borderId="0" xfId="1" quotePrefix="1" applyFont="1" applyAlignment="1">
      <alignment horizontal="left" vertical="top" wrapText="1"/>
    </xf>
    <xf numFmtId="0" fontId="73" fillId="0" borderId="0" xfId="1" quotePrefix="1" applyFont="1" applyAlignment="1">
      <alignment horizontal="left" vertical="top" wrapText="1"/>
    </xf>
    <xf numFmtId="3" fontId="31" fillId="0" borderId="0" xfId="1" applyNumberFormat="1" applyFont="1" applyAlignment="1">
      <alignment horizontal="center" wrapText="1"/>
    </xf>
    <xf numFmtId="3" fontId="43" fillId="0" borderId="0" xfId="1" applyNumberFormat="1" applyFont="1" applyAlignment="1">
      <alignment horizontal="center" wrapText="1"/>
    </xf>
    <xf numFmtId="0" fontId="76" fillId="0" borderId="0" xfId="0" applyFont="1"/>
    <xf numFmtId="0" fontId="40" fillId="0" borderId="0" xfId="1" applyFont="1" applyAlignment="1">
      <alignment horizontal="left" wrapText="1"/>
    </xf>
    <xf numFmtId="170" fontId="45" fillId="0" borderId="3" xfId="1" applyNumberFormat="1" applyFont="1" applyBorder="1" applyAlignment="1">
      <alignment horizontal="right"/>
    </xf>
    <xf numFmtId="170" fontId="45" fillId="0" borderId="6" xfId="1" applyNumberFormat="1" applyFont="1" applyBorder="1" applyAlignment="1">
      <alignment horizontal="right"/>
    </xf>
    <xf numFmtId="0" fontId="75" fillId="0" borderId="0" xfId="1" applyFont="1" applyAlignment="1">
      <alignment horizontal="left" vertical="center" wrapText="1"/>
    </xf>
  </cellXfs>
  <cellStyles count="21">
    <cellStyle name="Excel Built-in Normal" xfId="3" xr:uid="{00000000-0005-0000-0000-000000000000}"/>
    <cellStyle name="Normal" xfId="0" builtinId="0"/>
    <cellStyle name="Normal 2" xfId="5" xr:uid="{00000000-0005-0000-0000-000001000000}"/>
    <cellStyle name="Normal 2 2" xfId="19" xr:uid="{00000000-0005-0000-0000-000002000000}"/>
    <cellStyle name="Normal 3 18" xfId="6" xr:uid="{00000000-0005-0000-0000-000003000000}"/>
    <cellStyle name="Normal_čirinović oli 2" xfId="7" xr:uid="{00000000-0005-0000-0000-000004000000}"/>
    <cellStyle name="Normal_čirinović oli_TERMAL UGOVORNA SPECIFIKACIJA-za situacije" xfId="8" xr:uid="{00000000-0005-0000-0000-000005000000}"/>
    <cellStyle name="Normal_čirinović oli_troškovnik 2" xfId="9" xr:uid="{00000000-0005-0000-0000-000006000000}"/>
    <cellStyle name="Normal_čirinović oli_TROŠKOVNIK hodak" xfId="10" xr:uid="{00000000-0005-0000-0000-000007000000}"/>
    <cellStyle name="Normal_ponder" xfId="1" xr:uid="{00000000-0005-0000-0000-000008000000}"/>
    <cellStyle name="Normal_ponder 2" xfId="2" xr:uid="{00000000-0005-0000-0000-000009000000}"/>
    <cellStyle name="Normal_ponder 2 2" xfId="11" xr:uid="{00000000-0005-0000-0000-00000A000000}"/>
    <cellStyle name="Normal_ponder 3" xfId="20" xr:uid="{00000000-0005-0000-0000-00000B000000}"/>
    <cellStyle name="Normal_PRIL.2 T.P.-POČIĆ 2" xfId="12" xr:uid="{00000000-0005-0000-0000-00000C000000}"/>
    <cellStyle name="Normal_PROR.-MUJKIĆ_socijala cijevovod" xfId="13" xr:uid="{00000000-0005-0000-0000-00000D000000}"/>
    <cellStyle name="Normal_troškovnik GP - cijene NOVO" xfId="14" xr:uid="{00000000-0005-0000-0000-00000E000000}"/>
    <cellStyle name="Normal_troškovnik NOVO 2" xfId="15" xr:uid="{00000000-0005-0000-0000-00000F000000}"/>
    <cellStyle name="Normalno 2" xfId="4" xr:uid="{00000000-0005-0000-0000-000011000000}"/>
    <cellStyle name="Normalno 3" xfId="16" xr:uid="{00000000-0005-0000-0000-000012000000}"/>
    <cellStyle name="Obično_troškovnik" xfId="17" xr:uid="{00000000-0005-0000-0000-000013000000}"/>
    <cellStyle name="Valuta 2"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2"/>
  <sheetViews>
    <sheetView view="pageBreakPreview" topLeftCell="A207" zoomScale="90" zoomScaleNormal="100" zoomScaleSheetLayoutView="90" workbookViewId="0">
      <selection activeCell="E201" sqref="E201"/>
    </sheetView>
  </sheetViews>
  <sheetFormatPr defaultRowHeight="15"/>
  <cols>
    <col min="1" max="1" width="4.42578125" customWidth="1"/>
    <col min="2" max="2" width="45.85546875" customWidth="1"/>
    <col min="3" max="3" width="6.7109375" customWidth="1"/>
    <col min="4" max="4" width="10.28515625" style="72" customWidth="1"/>
    <col min="5" max="5" width="12.42578125" style="72" customWidth="1"/>
    <col min="6" max="6" width="14.42578125" style="72" customWidth="1"/>
  </cols>
  <sheetData>
    <row r="1" spans="1:16">
      <c r="A1" s="1"/>
      <c r="B1" s="2"/>
      <c r="C1" s="3"/>
      <c r="D1" s="4"/>
      <c r="E1" s="4"/>
      <c r="F1" s="4"/>
      <c r="G1" s="5"/>
      <c r="H1" s="5"/>
      <c r="I1" s="5"/>
      <c r="J1" s="5"/>
      <c r="K1" s="5"/>
      <c r="L1" s="5"/>
      <c r="M1" s="5"/>
      <c r="N1" s="5"/>
      <c r="O1" s="5"/>
      <c r="P1" s="5"/>
    </row>
    <row r="2" spans="1:16" ht="40.5">
      <c r="A2" s="1"/>
      <c r="B2" s="6" t="s">
        <v>247</v>
      </c>
      <c r="C2" s="3"/>
      <c r="D2" s="4"/>
      <c r="E2" s="4"/>
      <c r="F2" s="4"/>
      <c r="G2" s="5"/>
      <c r="H2" s="5"/>
      <c r="I2" s="5"/>
      <c r="J2" s="5"/>
      <c r="K2" s="5"/>
      <c r="L2" s="5"/>
      <c r="M2" s="5"/>
      <c r="N2" s="5"/>
      <c r="O2" s="5"/>
      <c r="P2" s="5"/>
    </row>
    <row r="3" spans="1:16">
      <c r="A3" s="1"/>
      <c r="B3" s="2"/>
      <c r="C3" s="3"/>
      <c r="D3" s="4"/>
      <c r="E3" s="4"/>
      <c r="F3" s="4"/>
      <c r="G3" s="5"/>
      <c r="H3" s="5"/>
      <c r="I3" s="5"/>
      <c r="J3" s="5"/>
      <c r="K3" s="5"/>
      <c r="L3" s="5"/>
      <c r="M3" s="5"/>
      <c r="N3" s="5"/>
      <c r="O3" s="5"/>
      <c r="P3" s="5"/>
    </row>
    <row r="4" spans="1:16">
      <c r="A4" s="1"/>
      <c r="B4" s="2"/>
      <c r="C4" s="3"/>
      <c r="D4" s="4"/>
      <c r="E4" s="4"/>
      <c r="F4" s="4"/>
      <c r="G4" s="5"/>
      <c r="H4" s="5"/>
      <c r="I4" s="5"/>
      <c r="J4" s="5"/>
      <c r="K4" s="5"/>
      <c r="L4" s="5"/>
      <c r="M4" s="5"/>
      <c r="N4" s="5"/>
      <c r="O4" s="5"/>
      <c r="P4" s="5"/>
    </row>
    <row r="5" spans="1:16" ht="18.75">
      <c r="A5" s="7"/>
      <c r="B5" s="8" t="s">
        <v>0</v>
      </c>
      <c r="C5" s="9"/>
      <c r="D5" s="10"/>
      <c r="E5" s="10"/>
      <c r="F5" s="73"/>
      <c r="G5" s="11"/>
      <c r="H5" s="11"/>
      <c r="I5" s="11"/>
      <c r="J5" s="11"/>
      <c r="K5" s="11"/>
      <c r="L5" s="11"/>
      <c r="M5" s="11"/>
      <c r="N5" s="11"/>
      <c r="O5" s="11"/>
      <c r="P5" s="11"/>
    </row>
    <row r="6" spans="1:16" ht="18">
      <c r="A6" s="12"/>
      <c r="B6" s="13"/>
      <c r="C6" s="9"/>
      <c r="D6" s="10"/>
      <c r="E6" s="10"/>
      <c r="F6" s="73"/>
      <c r="G6" s="11"/>
      <c r="H6" s="11"/>
      <c r="I6" s="11"/>
      <c r="J6" s="11"/>
      <c r="K6" s="11"/>
      <c r="L6" s="11"/>
      <c r="M6" s="11"/>
      <c r="N6" s="11"/>
      <c r="O6" s="11"/>
      <c r="P6" s="11"/>
    </row>
    <row r="7" spans="1:16">
      <c r="A7" s="14"/>
      <c r="B7" s="557" t="s">
        <v>1</v>
      </c>
      <c r="C7" s="557"/>
      <c r="D7" s="15"/>
      <c r="E7" s="15"/>
      <c r="F7" s="15"/>
      <c r="G7" s="16"/>
      <c r="H7" s="16"/>
      <c r="I7" s="16"/>
      <c r="J7" s="16"/>
      <c r="K7" s="16"/>
      <c r="L7" s="16"/>
      <c r="M7" s="16"/>
      <c r="N7" s="16"/>
      <c r="O7" s="16"/>
      <c r="P7" s="16"/>
    </row>
    <row r="8" spans="1:16">
      <c r="A8" s="14"/>
      <c r="B8" s="17"/>
      <c r="C8" s="18"/>
      <c r="D8" s="15"/>
      <c r="E8" s="15"/>
      <c r="F8" s="15"/>
      <c r="G8" s="16"/>
      <c r="H8" s="16"/>
      <c r="I8" s="16"/>
      <c r="J8" s="16"/>
      <c r="K8" s="16"/>
      <c r="L8" s="16"/>
      <c r="M8" s="16"/>
      <c r="N8" s="16"/>
      <c r="O8" s="16"/>
      <c r="P8" s="16"/>
    </row>
    <row r="9" spans="1:16" ht="156.75">
      <c r="A9" s="14" t="s">
        <v>2</v>
      </c>
      <c r="B9" s="19" t="s">
        <v>3</v>
      </c>
      <c r="C9" s="20"/>
      <c r="D9" s="21"/>
      <c r="E9" s="21"/>
      <c r="F9" s="21"/>
      <c r="G9" s="22"/>
      <c r="H9" s="22"/>
      <c r="I9" s="22"/>
      <c r="J9" s="22"/>
      <c r="K9" s="22"/>
      <c r="L9" s="22"/>
      <c r="M9" s="22"/>
      <c r="N9" s="22"/>
      <c r="O9" s="22"/>
      <c r="P9" s="22"/>
    </row>
    <row r="10" spans="1:16">
      <c r="A10" s="14"/>
      <c r="B10" s="23"/>
      <c r="C10" s="24" t="s">
        <v>4</v>
      </c>
      <c r="D10" s="42">
        <v>17</v>
      </c>
      <c r="E10" s="25"/>
      <c r="F10" s="490">
        <f t="shared" ref="F10" si="0">ROUND((D10*E10),2)</f>
        <v>0</v>
      </c>
      <c r="G10" s="22"/>
      <c r="H10" s="22"/>
      <c r="I10" s="22"/>
      <c r="J10" s="22"/>
      <c r="K10" s="22"/>
      <c r="L10" s="22"/>
      <c r="M10" s="22"/>
      <c r="N10" s="22"/>
      <c r="O10" s="22"/>
      <c r="P10" s="22"/>
    </row>
    <row r="11" spans="1:16">
      <c r="A11" s="14"/>
      <c r="B11" s="26"/>
      <c r="C11" s="27"/>
      <c r="D11" s="29"/>
      <c r="E11" s="29"/>
      <c r="F11" s="491"/>
      <c r="G11" s="22"/>
      <c r="H11" s="22"/>
      <c r="I11" s="22"/>
      <c r="J11" s="22"/>
      <c r="K11" s="22"/>
      <c r="L11" s="22"/>
      <c r="M11" s="22"/>
      <c r="N11" s="22"/>
      <c r="O11" s="22"/>
      <c r="P11" s="22"/>
    </row>
    <row r="12" spans="1:16" ht="85.5">
      <c r="A12" s="14" t="s">
        <v>5</v>
      </c>
      <c r="B12" s="31" t="s">
        <v>6</v>
      </c>
      <c r="C12" s="32"/>
      <c r="D12" s="34"/>
      <c r="E12" s="34"/>
      <c r="F12" s="489"/>
      <c r="G12" s="22"/>
      <c r="H12" s="22"/>
      <c r="I12" s="22"/>
      <c r="J12" s="22"/>
      <c r="K12" s="22"/>
      <c r="L12" s="22"/>
      <c r="M12" s="22"/>
      <c r="N12" s="22"/>
      <c r="O12" s="22"/>
      <c r="P12" s="22"/>
    </row>
    <row r="13" spans="1:16">
      <c r="A13" s="14"/>
      <c r="B13" s="36" t="s">
        <v>7</v>
      </c>
      <c r="C13" s="32" t="s">
        <v>4</v>
      </c>
      <c r="D13" s="34">
        <v>100</v>
      </c>
      <c r="E13" s="34"/>
      <c r="F13" s="489">
        <f>ROUND((D13*E13),2)</f>
        <v>0</v>
      </c>
      <c r="G13" s="22"/>
      <c r="H13" s="22"/>
      <c r="I13" s="22"/>
      <c r="J13" s="22"/>
      <c r="K13" s="22"/>
      <c r="L13" s="22"/>
      <c r="M13" s="22"/>
      <c r="N13" s="22"/>
      <c r="O13" s="22"/>
      <c r="P13" s="22"/>
    </row>
    <row r="14" spans="1:16">
      <c r="A14" s="14" t="s">
        <v>5</v>
      </c>
      <c r="B14" s="36" t="s">
        <v>8</v>
      </c>
      <c r="C14" s="32" t="s">
        <v>4</v>
      </c>
      <c r="D14" s="34">
        <v>40</v>
      </c>
      <c r="E14" s="34"/>
      <c r="F14" s="489">
        <f>ROUND((D14*E14),2)</f>
        <v>0</v>
      </c>
      <c r="G14" s="22"/>
      <c r="H14" s="22"/>
      <c r="I14" s="22"/>
      <c r="J14" s="22"/>
      <c r="K14" s="22"/>
      <c r="L14" s="22"/>
      <c r="M14" s="22"/>
      <c r="N14" s="22"/>
      <c r="O14" s="22"/>
      <c r="P14" s="22"/>
    </row>
    <row r="15" spans="1:16">
      <c r="A15" s="14"/>
      <c r="B15" s="31"/>
      <c r="C15" s="32"/>
      <c r="D15" s="34"/>
      <c r="E15" s="34"/>
      <c r="F15" s="492"/>
      <c r="G15" s="22"/>
      <c r="H15" s="22"/>
      <c r="I15" s="22"/>
      <c r="J15" s="22"/>
      <c r="K15" s="22"/>
      <c r="L15" s="22"/>
      <c r="M15" s="22"/>
      <c r="N15" s="22"/>
      <c r="O15" s="22"/>
      <c r="P15" s="22"/>
    </row>
    <row r="16" spans="1:16" ht="57">
      <c r="A16" s="14" t="s">
        <v>9</v>
      </c>
      <c r="B16" s="31" t="s">
        <v>10</v>
      </c>
      <c r="C16" s="38"/>
      <c r="D16" s="29"/>
      <c r="E16" s="29"/>
      <c r="F16" s="491"/>
      <c r="G16" s="22"/>
      <c r="H16" s="22"/>
      <c r="I16" s="22"/>
      <c r="J16" s="22"/>
      <c r="K16" s="22"/>
      <c r="L16" s="22"/>
      <c r="M16" s="22"/>
      <c r="N16" s="22"/>
      <c r="O16" s="22"/>
      <c r="P16" s="22"/>
    </row>
    <row r="17" spans="1:16">
      <c r="A17" s="14"/>
      <c r="B17" s="26" t="s">
        <v>11</v>
      </c>
      <c r="C17" s="32" t="s">
        <v>12</v>
      </c>
      <c r="D17" s="29">
        <v>2</v>
      </c>
      <c r="E17" s="39"/>
      <c r="F17" s="489">
        <f>ROUND((D17*E17),2)</f>
        <v>0</v>
      </c>
      <c r="G17" s="22"/>
      <c r="H17" s="22"/>
      <c r="I17" s="22"/>
      <c r="J17" s="22"/>
      <c r="K17" s="22"/>
      <c r="L17" s="22"/>
      <c r="M17" s="22"/>
      <c r="N17" s="22"/>
      <c r="O17" s="22"/>
      <c r="P17" s="22"/>
    </row>
    <row r="18" spans="1:16">
      <c r="A18" s="14"/>
      <c r="B18" s="40"/>
      <c r="C18" s="32"/>
      <c r="D18" s="29"/>
      <c r="E18" s="39"/>
      <c r="F18" s="489"/>
      <c r="G18" s="22"/>
      <c r="H18" s="22"/>
      <c r="I18" s="22"/>
      <c r="J18" s="22"/>
      <c r="K18" s="22"/>
      <c r="L18" s="22"/>
      <c r="M18" s="22"/>
      <c r="N18" s="22"/>
      <c r="O18" s="22"/>
      <c r="P18" s="22"/>
    </row>
    <row r="19" spans="1:16" ht="85.5">
      <c r="A19" s="14" t="s">
        <v>13</v>
      </c>
      <c r="B19" s="41" t="s">
        <v>14</v>
      </c>
      <c r="C19" s="24"/>
      <c r="D19" s="42"/>
      <c r="E19" s="43"/>
      <c r="F19" s="493"/>
      <c r="G19" s="22"/>
      <c r="H19" s="22"/>
      <c r="I19" s="22"/>
      <c r="J19" s="22"/>
      <c r="K19" s="22"/>
      <c r="L19" s="22"/>
      <c r="M19" s="22"/>
      <c r="N19" s="22"/>
      <c r="O19" s="22"/>
      <c r="P19" s="22"/>
    </row>
    <row r="20" spans="1:16">
      <c r="A20" s="14"/>
      <c r="B20" s="41" t="s">
        <v>15</v>
      </c>
      <c r="C20" s="24" t="s">
        <v>12</v>
      </c>
      <c r="D20" s="42">
        <v>2</v>
      </c>
      <c r="E20" s="25"/>
      <c r="F20" s="493">
        <f>D20*E20</f>
        <v>0</v>
      </c>
      <c r="G20" s="22"/>
      <c r="H20" s="22"/>
      <c r="I20" s="22"/>
      <c r="J20" s="22"/>
      <c r="K20" s="22"/>
      <c r="L20" s="22"/>
      <c r="M20" s="22"/>
      <c r="N20" s="22"/>
      <c r="O20" s="22"/>
      <c r="P20" s="22"/>
    </row>
    <row r="21" spans="1:16">
      <c r="A21" s="14"/>
      <c r="B21" s="41" t="s">
        <v>16</v>
      </c>
      <c r="C21" s="24" t="s">
        <v>12</v>
      </c>
      <c r="D21" s="42">
        <v>4</v>
      </c>
      <c r="E21" s="25"/>
      <c r="F21" s="493">
        <f>D21*E21</f>
        <v>0</v>
      </c>
      <c r="G21" s="22"/>
      <c r="H21" s="22"/>
      <c r="I21" s="22"/>
      <c r="J21" s="22"/>
      <c r="K21" s="22"/>
      <c r="L21" s="22"/>
      <c r="M21" s="22"/>
      <c r="N21" s="22"/>
      <c r="O21" s="22"/>
      <c r="P21" s="22"/>
    </row>
    <row r="22" spans="1:16">
      <c r="A22" s="14"/>
      <c r="B22" s="40"/>
      <c r="C22" s="38"/>
      <c r="D22" s="67"/>
      <c r="E22" s="39"/>
      <c r="F22" s="491"/>
      <c r="G22" s="22"/>
      <c r="H22" s="22"/>
      <c r="I22" s="22"/>
      <c r="J22" s="22"/>
      <c r="K22" s="22"/>
      <c r="L22" s="22"/>
      <c r="M22" s="22"/>
      <c r="N22" s="22"/>
      <c r="O22" s="22"/>
      <c r="P22" s="22"/>
    </row>
    <row r="23" spans="1:16" ht="57">
      <c r="A23" s="14" t="s">
        <v>17</v>
      </c>
      <c r="B23" s="31" t="s">
        <v>18</v>
      </c>
      <c r="C23" s="38"/>
      <c r="D23" s="29"/>
      <c r="E23" s="39"/>
      <c r="F23" s="491"/>
      <c r="G23" s="22"/>
      <c r="H23" s="22"/>
      <c r="I23" s="22"/>
      <c r="J23" s="22"/>
      <c r="K23" s="22"/>
      <c r="L23" s="22"/>
      <c r="M23" s="22"/>
      <c r="N23" s="22"/>
      <c r="O23" s="22"/>
      <c r="P23" s="22"/>
    </row>
    <row r="24" spans="1:16">
      <c r="A24" s="14"/>
      <c r="B24" s="40" t="s">
        <v>19</v>
      </c>
      <c r="C24" s="38" t="s">
        <v>4</v>
      </c>
      <c r="D24" s="67">
        <v>35</v>
      </c>
      <c r="E24" s="39"/>
      <c r="F24" s="489">
        <f>ROUND((D24*E24),2)</f>
        <v>0</v>
      </c>
      <c r="G24" s="22"/>
      <c r="H24" s="22"/>
      <c r="I24" s="22"/>
      <c r="J24" s="22"/>
      <c r="K24" s="22"/>
      <c r="L24" s="22"/>
      <c r="M24" s="22"/>
      <c r="N24" s="22"/>
      <c r="O24" s="22"/>
      <c r="P24" s="22"/>
    </row>
    <row r="25" spans="1:16">
      <c r="A25" s="14"/>
      <c r="B25" s="40"/>
      <c r="C25" s="38"/>
      <c r="D25" s="67"/>
      <c r="E25" s="39"/>
      <c r="F25" s="489"/>
      <c r="G25" s="22"/>
      <c r="H25" s="22"/>
      <c r="I25" s="22"/>
      <c r="J25" s="22"/>
      <c r="K25" s="22"/>
      <c r="L25" s="22"/>
      <c r="M25" s="22"/>
      <c r="N25" s="22"/>
      <c r="O25" s="22"/>
      <c r="P25" s="22"/>
    </row>
    <row r="26" spans="1:16" ht="99.75">
      <c r="A26" s="14" t="s">
        <v>20</v>
      </c>
      <c r="B26" s="40" t="s">
        <v>21</v>
      </c>
      <c r="C26" s="38"/>
      <c r="D26" s="67"/>
      <c r="E26" s="39"/>
      <c r="F26" s="489"/>
      <c r="G26" s="22"/>
      <c r="H26" s="22"/>
      <c r="I26" s="22"/>
      <c r="J26" s="22"/>
      <c r="K26" s="22"/>
      <c r="L26" s="22"/>
      <c r="M26" s="22"/>
      <c r="N26" s="22"/>
      <c r="O26" s="22"/>
      <c r="P26" s="22"/>
    </row>
    <row r="27" spans="1:16">
      <c r="A27" s="14"/>
      <c r="B27" s="31"/>
      <c r="C27" s="24" t="s">
        <v>4</v>
      </c>
      <c r="D27" s="42">
        <v>4</v>
      </c>
      <c r="E27" s="25"/>
      <c r="F27" s="493">
        <f>D27*E27</f>
        <v>0</v>
      </c>
      <c r="G27" s="22"/>
      <c r="H27" s="22"/>
      <c r="I27" s="22"/>
      <c r="J27" s="22"/>
      <c r="K27" s="22"/>
      <c r="L27" s="22"/>
      <c r="M27" s="22"/>
      <c r="N27" s="22"/>
      <c r="O27" s="22"/>
      <c r="P27" s="22"/>
    </row>
    <row r="28" spans="1:16">
      <c r="A28" s="14"/>
      <c r="B28" s="45"/>
      <c r="C28" s="32"/>
      <c r="D28" s="68"/>
      <c r="E28" s="34"/>
      <c r="F28" s="492"/>
      <c r="G28" s="22"/>
      <c r="H28" s="22"/>
      <c r="I28" s="22"/>
      <c r="J28" s="22"/>
      <c r="K28" s="22"/>
      <c r="L28" s="22"/>
      <c r="M28" s="22"/>
      <c r="N28" s="22"/>
      <c r="O28" s="22"/>
      <c r="P28" s="22"/>
    </row>
    <row r="29" spans="1:16" ht="71.25">
      <c r="A29" s="14" t="s">
        <v>22</v>
      </c>
      <c r="B29" s="31" t="s">
        <v>23</v>
      </c>
      <c r="C29" s="32"/>
      <c r="D29" s="68"/>
      <c r="E29" s="34"/>
      <c r="F29" s="492"/>
      <c r="G29" s="22"/>
      <c r="H29" s="22"/>
      <c r="I29" s="22"/>
      <c r="J29" s="22"/>
      <c r="K29" s="22"/>
      <c r="L29" s="22"/>
      <c r="M29" s="22"/>
      <c r="N29" s="22"/>
      <c r="O29" s="22"/>
      <c r="P29" s="22"/>
    </row>
    <row r="30" spans="1:16">
      <c r="A30" s="14"/>
      <c r="B30" s="45"/>
      <c r="C30" s="32" t="s">
        <v>4</v>
      </c>
      <c r="D30" s="68">
        <v>67</v>
      </c>
      <c r="E30" s="34"/>
      <c r="F30" s="489">
        <f>ROUND((D30*E30),2)</f>
        <v>0</v>
      </c>
      <c r="G30" s="22"/>
      <c r="H30" s="22"/>
      <c r="I30" s="22"/>
      <c r="J30" s="22"/>
      <c r="K30" s="22"/>
      <c r="L30" s="22"/>
      <c r="M30" s="22"/>
      <c r="N30" s="22"/>
      <c r="O30" s="22"/>
      <c r="P30" s="22"/>
    </row>
    <row r="31" spans="1:16">
      <c r="A31" s="14"/>
      <c r="B31" s="45"/>
      <c r="C31" s="32"/>
      <c r="D31" s="68"/>
      <c r="E31" s="34"/>
      <c r="F31" s="492"/>
      <c r="G31" s="22"/>
      <c r="H31" s="22"/>
      <c r="I31" s="22"/>
      <c r="J31" s="22"/>
      <c r="K31" s="22"/>
      <c r="L31" s="22"/>
      <c r="M31" s="22"/>
      <c r="N31" s="22"/>
      <c r="O31" s="22"/>
      <c r="P31" s="22"/>
    </row>
    <row r="32" spans="1:16">
      <c r="A32" s="14"/>
      <c r="B32" s="45"/>
      <c r="C32" s="32"/>
      <c r="D32" s="68"/>
      <c r="E32" s="34"/>
      <c r="F32" s="492"/>
      <c r="G32" s="22"/>
      <c r="H32" s="22"/>
      <c r="I32" s="22"/>
      <c r="J32" s="22"/>
      <c r="K32" s="22"/>
      <c r="L32" s="22"/>
      <c r="M32" s="22"/>
      <c r="N32" s="22"/>
      <c r="O32" s="22"/>
      <c r="P32" s="22"/>
    </row>
    <row r="33" spans="1:16" ht="57">
      <c r="A33" s="14" t="s">
        <v>24</v>
      </c>
      <c r="B33" s="31" t="s">
        <v>25</v>
      </c>
      <c r="C33" s="32"/>
      <c r="D33" s="68"/>
      <c r="E33" s="34"/>
      <c r="F33" s="492"/>
      <c r="G33" s="22"/>
      <c r="H33" s="22"/>
      <c r="I33" s="22"/>
      <c r="J33" s="22"/>
      <c r="K33" s="22"/>
      <c r="L33" s="22"/>
      <c r="M33" s="22"/>
      <c r="N33" s="22"/>
      <c r="O33" s="22"/>
      <c r="P33" s="22"/>
    </row>
    <row r="34" spans="1:16">
      <c r="A34" s="14"/>
      <c r="B34" s="45"/>
      <c r="C34" s="32" t="s">
        <v>26</v>
      </c>
      <c r="D34" s="68">
        <v>3</v>
      </c>
      <c r="E34" s="34"/>
      <c r="F34" s="489">
        <f>ROUND((D34*E34),2)</f>
        <v>0</v>
      </c>
      <c r="G34" s="22"/>
      <c r="H34" s="22"/>
      <c r="I34" s="22"/>
      <c r="J34" s="22"/>
      <c r="K34" s="22"/>
      <c r="L34" s="22"/>
      <c r="M34" s="22"/>
      <c r="N34" s="22"/>
      <c r="O34" s="22"/>
      <c r="P34" s="22"/>
    </row>
    <row r="35" spans="1:16">
      <c r="A35" s="14"/>
      <c r="B35" s="45"/>
      <c r="C35" s="32"/>
      <c r="D35" s="68"/>
      <c r="E35" s="34"/>
      <c r="F35" s="492"/>
      <c r="G35" s="22"/>
      <c r="H35" s="22"/>
      <c r="I35" s="22"/>
      <c r="J35" s="22"/>
      <c r="K35" s="22"/>
      <c r="L35" s="22"/>
      <c r="M35" s="22"/>
      <c r="N35" s="22"/>
      <c r="O35" s="22"/>
      <c r="P35" s="22"/>
    </row>
    <row r="36" spans="1:16" ht="85.5">
      <c r="A36" s="14" t="s">
        <v>27</v>
      </c>
      <c r="B36" s="41" t="s">
        <v>28</v>
      </c>
      <c r="C36" s="24"/>
      <c r="D36" s="42"/>
      <c r="E36" s="43"/>
      <c r="F36" s="493"/>
      <c r="G36" s="22"/>
      <c r="H36" s="22"/>
      <c r="I36" s="22"/>
      <c r="J36" s="22"/>
      <c r="K36" s="22"/>
      <c r="L36" s="22"/>
      <c r="M36" s="22"/>
      <c r="N36" s="22"/>
      <c r="O36" s="22"/>
      <c r="P36" s="22"/>
    </row>
    <row r="37" spans="1:16">
      <c r="A37" s="14"/>
      <c r="B37" s="47"/>
      <c r="C37" s="24" t="s">
        <v>26</v>
      </c>
      <c r="D37" s="66">
        <v>1</v>
      </c>
      <c r="E37" s="63"/>
      <c r="F37" s="494">
        <f>D37*E37</f>
        <v>0</v>
      </c>
      <c r="G37" s="22"/>
      <c r="H37" s="22"/>
      <c r="I37" s="22"/>
      <c r="J37" s="22"/>
      <c r="K37" s="22"/>
      <c r="L37" s="22"/>
      <c r="M37" s="22"/>
      <c r="N37" s="22"/>
      <c r="O37" s="22"/>
      <c r="P37" s="22"/>
    </row>
    <row r="38" spans="1:16">
      <c r="A38" s="14"/>
      <c r="B38" s="45"/>
      <c r="C38" s="32"/>
      <c r="D38" s="68"/>
      <c r="E38" s="34"/>
      <c r="F38" s="492"/>
      <c r="G38" s="22"/>
      <c r="H38" s="22"/>
      <c r="I38" s="22"/>
      <c r="J38" s="22"/>
      <c r="K38" s="22"/>
      <c r="L38" s="22"/>
      <c r="M38" s="22"/>
      <c r="N38" s="22"/>
      <c r="O38" s="22"/>
      <c r="P38" s="22"/>
    </row>
    <row r="39" spans="1:16">
      <c r="A39" s="14"/>
      <c r="B39" s="48" t="s">
        <v>29</v>
      </c>
      <c r="C39" s="49"/>
      <c r="D39" s="69"/>
      <c r="E39" s="50"/>
      <c r="F39" s="495">
        <f>SUM(F9:F37)</f>
        <v>0</v>
      </c>
      <c r="G39" s="22"/>
      <c r="H39" s="22"/>
      <c r="I39" s="22"/>
      <c r="J39" s="22"/>
      <c r="K39" s="22"/>
      <c r="L39" s="22"/>
      <c r="M39" s="22"/>
      <c r="N39" s="22"/>
      <c r="O39" s="22"/>
      <c r="P39" s="22"/>
    </row>
    <row r="40" spans="1:16">
      <c r="A40" s="14"/>
      <c r="B40" s="51"/>
      <c r="C40" s="27"/>
      <c r="D40" s="29"/>
      <c r="E40" s="39"/>
      <c r="F40" s="496"/>
      <c r="G40" s="22"/>
      <c r="H40" s="22"/>
      <c r="I40" s="22"/>
      <c r="J40" s="22"/>
      <c r="K40" s="22"/>
      <c r="L40" s="22"/>
      <c r="M40" s="22"/>
      <c r="N40" s="22"/>
      <c r="O40" s="22"/>
      <c r="P40" s="22"/>
    </row>
    <row r="41" spans="1:16" ht="30">
      <c r="A41" s="14"/>
      <c r="B41" s="52" t="s">
        <v>30</v>
      </c>
      <c r="C41" s="27"/>
      <c r="D41" s="29"/>
      <c r="E41" s="39"/>
      <c r="F41" s="496"/>
      <c r="G41" s="22"/>
      <c r="H41" s="22"/>
      <c r="I41" s="22"/>
      <c r="J41" s="22"/>
      <c r="K41" s="22"/>
      <c r="L41" s="22"/>
      <c r="M41" s="22"/>
      <c r="N41" s="22"/>
      <c r="O41" s="22"/>
      <c r="P41" s="22"/>
    </row>
    <row r="42" spans="1:16">
      <c r="A42" s="14"/>
      <c r="B42" s="57"/>
      <c r="C42" s="27"/>
      <c r="D42" s="29"/>
      <c r="E42" s="39"/>
      <c r="F42" s="496"/>
      <c r="G42" s="22"/>
      <c r="H42" s="22"/>
      <c r="I42" s="22"/>
      <c r="J42" s="22"/>
      <c r="K42" s="22"/>
      <c r="L42" s="22"/>
      <c r="M42" s="22"/>
      <c r="N42" s="22"/>
      <c r="O42" s="22"/>
      <c r="P42" s="22"/>
    </row>
    <row r="43" spans="1:16" ht="128.25">
      <c r="A43" s="14"/>
      <c r="B43" s="31" t="s">
        <v>32</v>
      </c>
      <c r="C43" s="53"/>
      <c r="D43" s="54"/>
      <c r="E43" s="55"/>
      <c r="F43" s="489"/>
      <c r="G43" s="22"/>
      <c r="H43" s="22"/>
      <c r="I43" s="22"/>
      <c r="J43" s="22"/>
      <c r="K43" s="22"/>
      <c r="L43" s="22"/>
      <c r="M43" s="22"/>
      <c r="N43" s="22"/>
      <c r="O43" s="22"/>
      <c r="P43" s="22"/>
    </row>
    <row r="44" spans="1:16">
      <c r="A44" s="14"/>
      <c r="B44" s="36" t="s">
        <v>31</v>
      </c>
      <c r="C44" s="53" t="s">
        <v>26</v>
      </c>
      <c r="D44" s="54">
        <v>3</v>
      </c>
      <c r="E44" s="56"/>
      <c r="F44" s="489">
        <f t="shared" ref="F44:F45" si="1">ROUND((D44*E44),2)</f>
        <v>0</v>
      </c>
      <c r="G44" s="22"/>
      <c r="H44" s="22"/>
      <c r="I44" s="22"/>
      <c r="J44" s="22"/>
      <c r="K44" s="22"/>
      <c r="L44" s="22"/>
      <c r="M44" s="22"/>
      <c r="N44" s="22"/>
      <c r="O44" s="22"/>
      <c r="P44" s="22"/>
    </row>
    <row r="45" spans="1:16">
      <c r="B45" s="36" t="s">
        <v>33</v>
      </c>
      <c r="C45" s="53" t="s">
        <v>4</v>
      </c>
      <c r="D45" s="54">
        <v>12</v>
      </c>
      <c r="E45" s="56"/>
      <c r="F45" s="489">
        <f t="shared" si="1"/>
        <v>0</v>
      </c>
    </row>
    <row r="46" spans="1:16">
      <c r="B46" s="36"/>
      <c r="C46" s="53"/>
      <c r="D46" s="54"/>
      <c r="E46" s="56"/>
      <c r="F46" s="489"/>
    </row>
    <row r="47" spans="1:16" ht="85.5">
      <c r="A47" s="14" t="s">
        <v>5</v>
      </c>
      <c r="B47" s="41" t="s">
        <v>38</v>
      </c>
      <c r="C47" s="62"/>
      <c r="D47" s="71"/>
      <c r="E47" s="63"/>
      <c r="F47" s="494"/>
    </row>
    <row r="48" spans="1:16">
      <c r="A48" s="14"/>
      <c r="B48" s="41" t="s">
        <v>35</v>
      </c>
      <c r="C48" s="62" t="s">
        <v>26</v>
      </c>
      <c r="D48" s="66">
        <v>1</v>
      </c>
      <c r="E48" s="63"/>
      <c r="F48" s="489">
        <f>ROUND((D48*E48),2)</f>
        <v>0</v>
      </c>
    </row>
    <row r="49" spans="1:6">
      <c r="A49" s="14"/>
      <c r="B49" s="41" t="s">
        <v>36</v>
      </c>
      <c r="C49" s="62" t="s">
        <v>4</v>
      </c>
      <c r="D49" s="66">
        <v>3</v>
      </c>
      <c r="E49" s="63"/>
      <c r="F49" s="489">
        <f>ROUND((D49*E49),2)</f>
        <v>0</v>
      </c>
    </row>
    <row r="50" spans="1:6">
      <c r="B50" s="36"/>
      <c r="C50" s="53"/>
      <c r="D50" s="54"/>
      <c r="E50" s="56"/>
      <c r="F50" s="489"/>
    </row>
    <row r="51" spans="1:6">
      <c r="F51" s="497"/>
    </row>
    <row r="52" spans="1:6">
      <c r="B52" s="48" t="s">
        <v>37</v>
      </c>
      <c r="C52" s="49"/>
      <c r="D52" s="69"/>
      <c r="E52" s="50"/>
      <c r="F52" s="495">
        <f>SUM(F43:F49)</f>
        <v>0</v>
      </c>
    </row>
    <row r="53" spans="1:6">
      <c r="F53" s="497"/>
    </row>
    <row r="54" spans="1:6">
      <c r="A54" s="14"/>
      <c r="B54" s="58" t="s">
        <v>44</v>
      </c>
      <c r="C54" s="27"/>
      <c r="D54" s="70"/>
      <c r="E54" s="39"/>
      <c r="F54" s="491"/>
    </row>
    <row r="55" spans="1:6">
      <c r="A55" s="14"/>
      <c r="B55" s="59"/>
      <c r="C55" s="27"/>
      <c r="D55" s="70"/>
      <c r="E55" s="39"/>
      <c r="F55" s="491"/>
    </row>
    <row r="56" spans="1:6" ht="142.5">
      <c r="A56" s="14" t="s">
        <v>2</v>
      </c>
      <c r="B56" s="41" t="s">
        <v>34</v>
      </c>
      <c r="C56" s="32"/>
      <c r="D56" s="68"/>
      <c r="E56" s="34"/>
      <c r="F56" s="492"/>
    </row>
    <row r="57" spans="1:6">
      <c r="A57" s="14"/>
      <c r="B57" s="41"/>
      <c r="C57" s="32" t="s">
        <v>4</v>
      </c>
      <c r="D57" s="68">
        <v>67</v>
      </c>
      <c r="E57" s="34"/>
      <c r="F57" s="489">
        <f>ROUND((D57*E57),2)</f>
        <v>0</v>
      </c>
    </row>
    <row r="58" spans="1:6">
      <c r="A58" s="14"/>
      <c r="B58" s="41"/>
      <c r="C58" s="32"/>
      <c r="D58" s="68"/>
      <c r="E58" s="34"/>
      <c r="F58" s="489"/>
    </row>
    <row r="59" spans="1:6" ht="85.5">
      <c r="A59" s="14" t="s">
        <v>5</v>
      </c>
      <c r="B59" s="31" t="s">
        <v>59</v>
      </c>
      <c r="C59" s="53"/>
      <c r="D59" s="55"/>
      <c r="E59" s="55"/>
      <c r="F59" s="498"/>
    </row>
    <row r="60" spans="1:6">
      <c r="A60" s="14"/>
      <c r="B60" s="40" t="s">
        <v>58</v>
      </c>
      <c r="C60" s="53" t="s">
        <v>26</v>
      </c>
      <c r="D60" s="55">
        <v>1</v>
      </c>
      <c r="E60" s="56"/>
      <c r="F60" s="498">
        <f t="shared" ref="F60" si="2">ROUND((D60*E60),2)</f>
        <v>0</v>
      </c>
    </row>
    <row r="61" spans="1:6">
      <c r="A61" s="14"/>
      <c r="B61" s="41"/>
      <c r="C61" s="32"/>
      <c r="D61" s="68"/>
      <c r="E61" s="34"/>
      <c r="F61" s="489"/>
    </row>
    <row r="62" spans="1:6">
      <c r="A62" s="14"/>
      <c r="B62" s="41"/>
      <c r="C62" s="60"/>
      <c r="D62" s="61"/>
      <c r="E62" s="61"/>
      <c r="F62" s="499"/>
    </row>
    <row r="63" spans="1:6">
      <c r="A63" s="14"/>
      <c r="B63" s="48" t="s">
        <v>45</v>
      </c>
      <c r="C63" s="49"/>
      <c r="D63" s="69"/>
      <c r="E63" s="50"/>
      <c r="F63" s="495">
        <f>SUM(F56:F60)</f>
        <v>0</v>
      </c>
    </row>
    <row r="64" spans="1:6">
      <c r="A64" s="14"/>
      <c r="B64" s="41"/>
      <c r="C64" s="62"/>
      <c r="D64" s="66"/>
      <c r="E64" s="63"/>
      <c r="F64" s="489"/>
    </row>
    <row r="65" spans="1:6">
      <c r="A65" s="14"/>
      <c r="B65" s="41"/>
      <c r="C65" s="62"/>
      <c r="D65" s="66"/>
      <c r="E65" s="63"/>
      <c r="F65" s="489"/>
    </row>
    <row r="66" spans="1:6">
      <c r="F66" s="497"/>
    </row>
    <row r="67" spans="1:6">
      <c r="B67" s="58" t="s">
        <v>46</v>
      </c>
      <c r="C67" s="27"/>
      <c r="D67" s="28"/>
      <c r="E67" s="39"/>
      <c r="F67" s="500"/>
    </row>
    <row r="68" spans="1:6">
      <c r="B68" s="26"/>
      <c r="C68" s="27"/>
      <c r="D68" s="75"/>
      <c r="E68" s="39"/>
      <c r="F68" s="500"/>
    </row>
    <row r="69" spans="1:6">
      <c r="B69" s="76"/>
      <c r="C69" s="62"/>
      <c r="D69" s="65"/>
      <c r="E69" s="63"/>
      <c r="F69" s="501"/>
    </row>
    <row r="70" spans="1:6" ht="156.75">
      <c r="B70" s="31" t="s">
        <v>41</v>
      </c>
      <c r="C70" s="32"/>
      <c r="D70" s="77"/>
      <c r="E70" s="34"/>
      <c r="F70" s="502"/>
    </row>
    <row r="71" spans="1:6">
      <c r="B71" s="31" t="s">
        <v>39</v>
      </c>
      <c r="C71" s="32" t="s">
        <v>4</v>
      </c>
      <c r="D71" s="77">
        <v>9</v>
      </c>
      <c r="E71" s="34"/>
      <c r="F71" s="498">
        <f>ROUND((D71*E71),2)</f>
        <v>0</v>
      </c>
    </row>
    <row r="72" spans="1:6">
      <c r="B72" s="31" t="s">
        <v>40</v>
      </c>
      <c r="C72" s="32" t="s">
        <v>4</v>
      </c>
      <c r="D72" s="77">
        <v>40</v>
      </c>
      <c r="E72" s="34"/>
      <c r="F72" s="498">
        <f>ROUND((D72*E72),2)</f>
        <v>0</v>
      </c>
    </row>
    <row r="73" spans="1:6">
      <c r="F73" s="497"/>
    </row>
    <row r="74" spans="1:6" ht="71.25">
      <c r="B74" s="19" t="s">
        <v>42</v>
      </c>
      <c r="C74" s="78"/>
      <c r="D74" s="79"/>
      <c r="E74" s="80"/>
      <c r="F74" s="503"/>
    </row>
    <row r="75" spans="1:6">
      <c r="B75" s="81" t="s">
        <v>43</v>
      </c>
      <c r="C75" s="78" t="s">
        <v>4</v>
      </c>
      <c r="D75" s="79">
        <v>18</v>
      </c>
      <c r="E75" s="80"/>
      <c r="F75" s="503">
        <f>D75*E75</f>
        <v>0</v>
      </c>
    </row>
    <row r="76" spans="1:6">
      <c r="F76" s="497"/>
    </row>
    <row r="77" spans="1:6" ht="85.5">
      <c r="B77" s="82" t="s">
        <v>405</v>
      </c>
      <c r="C77" s="83"/>
      <c r="D77" s="84"/>
      <c r="E77" s="64"/>
      <c r="F77" s="501"/>
    </row>
    <row r="78" spans="1:6">
      <c r="B78" s="76"/>
      <c r="C78" s="83" t="s">
        <v>4</v>
      </c>
      <c r="D78" s="84">
        <v>18</v>
      </c>
      <c r="E78" s="64"/>
      <c r="F78" s="501">
        <f>D78*E78</f>
        <v>0</v>
      </c>
    </row>
    <row r="79" spans="1:6">
      <c r="B79" s="76"/>
      <c r="C79" s="83"/>
      <c r="D79" s="84"/>
      <c r="E79" s="64"/>
      <c r="F79" s="501"/>
    </row>
    <row r="80" spans="1:6">
      <c r="B80" s="76"/>
      <c r="C80" s="83"/>
      <c r="D80" s="84"/>
      <c r="E80" s="64"/>
      <c r="F80" s="501"/>
    </row>
    <row r="81" spans="2:6">
      <c r="B81" s="48" t="s">
        <v>47</v>
      </c>
      <c r="C81" s="49"/>
      <c r="D81" s="69"/>
      <c r="E81" s="50"/>
      <c r="F81" s="495">
        <f>SUM(F70:F79)</f>
        <v>0</v>
      </c>
    </row>
    <row r="82" spans="2:6">
      <c r="B82" s="76"/>
      <c r="C82" s="83"/>
      <c r="D82" s="84"/>
      <c r="E82" s="64"/>
      <c r="F82" s="501"/>
    </row>
    <row r="83" spans="2:6">
      <c r="B83" s="76"/>
      <c r="C83" s="83"/>
      <c r="D83" s="84"/>
      <c r="E83" s="64"/>
      <c r="F83" s="501"/>
    </row>
    <row r="84" spans="2:6" ht="15.75">
      <c r="B84" s="558" t="s">
        <v>48</v>
      </c>
      <c r="C84" s="558"/>
      <c r="D84" s="558"/>
      <c r="E84" s="85"/>
      <c r="F84" s="504"/>
    </row>
    <row r="85" spans="2:6">
      <c r="B85" s="87"/>
      <c r="C85" s="88"/>
      <c r="D85" s="89"/>
      <c r="E85" s="85"/>
      <c r="F85" s="504"/>
    </row>
    <row r="86" spans="2:6">
      <c r="B86" s="90" t="s">
        <v>49</v>
      </c>
      <c r="C86" s="88"/>
      <c r="D86" s="89"/>
      <c r="E86" s="85"/>
      <c r="F86" s="504">
        <f>F39</f>
        <v>0</v>
      </c>
    </row>
    <row r="87" spans="2:6">
      <c r="B87" s="90"/>
      <c r="C87" s="88"/>
      <c r="D87" s="89"/>
      <c r="E87" s="85"/>
      <c r="F87" s="504"/>
    </row>
    <row r="88" spans="2:6" ht="18.75" customHeight="1">
      <c r="B88" s="90" t="s">
        <v>50</v>
      </c>
      <c r="C88" s="88"/>
      <c r="D88" s="89"/>
      <c r="E88" s="85"/>
      <c r="F88" s="504">
        <f>F52</f>
        <v>0</v>
      </c>
    </row>
    <row r="89" spans="2:6">
      <c r="B89" s="90"/>
      <c r="C89" s="88"/>
      <c r="D89" s="89"/>
      <c r="E89" s="85"/>
      <c r="F89" s="504"/>
    </row>
    <row r="90" spans="2:6">
      <c r="B90" s="90" t="s">
        <v>51</v>
      </c>
      <c r="C90" s="88"/>
      <c r="D90" s="89"/>
      <c r="E90" s="85"/>
      <c r="F90" s="504">
        <f>F63</f>
        <v>0</v>
      </c>
    </row>
    <row r="91" spans="2:6">
      <c r="B91" s="90"/>
      <c r="C91" s="88"/>
      <c r="D91" s="89"/>
      <c r="E91" s="85"/>
      <c r="F91" s="504"/>
    </row>
    <row r="92" spans="2:6">
      <c r="B92" s="90" t="s">
        <v>52</v>
      </c>
      <c r="C92" s="88"/>
      <c r="D92" s="89"/>
      <c r="E92" s="85"/>
      <c r="F92" s="504">
        <f>F81</f>
        <v>0</v>
      </c>
    </row>
    <row r="93" spans="2:6">
      <c r="B93" s="90"/>
      <c r="C93" s="88"/>
      <c r="D93" s="89"/>
      <c r="E93" s="85"/>
      <c r="F93" s="504"/>
    </row>
    <row r="94" spans="2:6">
      <c r="B94" s="138" t="s">
        <v>116</v>
      </c>
      <c r="C94" s="88"/>
      <c r="D94" s="89"/>
      <c r="E94" s="85"/>
      <c r="F94" s="504">
        <f>SUM(F86:F92)</f>
        <v>0</v>
      </c>
    </row>
    <row r="95" spans="2:6">
      <c r="F95" s="497"/>
    </row>
    <row r="96" spans="2:6" ht="18.75">
      <c r="B96" s="8" t="s">
        <v>53</v>
      </c>
      <c r="C96" s="91"/>
      <c r="D96" s="89"/>
      <c r="E96" s="92"/>
      <c r="F96" s="505"/>
    </row>
    <row r="97" spans="1:6" ht="18.75">
      <c r="B97" s="93"/>
      <c r="C97" s="94"/>
      <c r="D97" s="89"/>
      <c r="E97" s="92"/>
      <c r="F97" s="505"/>
    </row>
    <row r="98" spans="1:6">
      <c r="B98" s="95" t="s">
        <v>54</v>
      </c>
      <c r="C98" s="88"/>
      <c r="D98" s="89"/>
      <c r="E98" s="92"/>
      <c r="F98" s="505"/>
    </row>
    <row r="99" spans="1:6">
      <c r="B99" s="96"/>
      <c r="C99" s="88"/>
      <c r="D99" s="89"/>
      <c r="E99" s="92"/>
      <c r="F99" s="505"/>
    </row>
    <row r="100" spans="1:6" ht="128.25">
      <c r="B100" s="97" t="s">
        <v>55</v>
      </c>
      <c r="C100" s="98"/>
      <c r="D100" s="99"/>
      <c r="E100" s="100"/>
      <c r="F100" s="506"/>
    </row>
    <row r="101" spans="1:6">
      <c r="B101" s="97" t="s">
        <v>57</v>
      </c>
      <c r="C101" s="98" t="s">
        <v>56</v>
      </c>
      <c r="D101" s="99">
        <v>6</v>
      </c>
      <c r="E101" s="101"/>
      <c r="F101" s="498">
        <f t="shared" ref="F101" si="3">ROUND((D101*E101),2)</f>
        <v>0</v>
      </c>
    </row>
    <row r="102" spans="1:6">
      <c r="F102" s="497"/>
    </row>
    <row r="103" spans="1:6">
      <c r="B103" s="48" t="s">
        <v>29</v>
      </c>
      <c r="C103" s="49"/>
      <c r="D103" s="69"/>
      <c r="E103" s="50"/>
      <c r="F103" s="495">
        <f>SUM(F100:F101)</f>
        <v>0</v>
      </c>
    </row>
    <row r="104" spans="1:6" ht="241.5" customHeight="1">
      <c r="B104" s="51"/>
      <c r="C104" s="27"/>
      <c r="D104" s="29"/>
      <c r="E104" s="39"/>
      <c r="F104" s="74"/>
    </row>
    <row r="105" spans="1:6">
      <c r="B105" s="102" t="s">
        <v>63</v>
      </c>
      <c r="C105" s="103"/>
      <c r="D105" s="104"/>
      <c r="E105" s="92"/>
      <c r="F105" s="35"/>
    </row>
    <row r="106" spans="1:6">
      <c r="B106" s="105"/>
      <c r="C106" s="103"/>
      <c r="D106" s="104"/>
      <c r="E106" s="92"/>
      <c r="F106" s="35"/>
    </row>
    <row r="107" spans="1:6" ht="30">
      <c r="B107" s="57" t="s">
        <v>60</v>
      </c>
      <c r="C107" s="103"/>
      <c r="D107" s="28"/>
      <c r="E107" s="39"/>
      <c r="F107" s="44"/>
    </row>
    <row r="108" spans="1:6">
      <c r="B108" s="26" t="s">
        <v>61</v>
      </c>
      <c r="C108" s="103"/>
      <c r="D108" s="28"/>
      <c r="E108" s="39"/>
      <c r="F108" s="44"/>
    </row>
    <row r="109" spans="1:6" ht="256.5">
      <c r="B109" s="31" t="s">
        <v>62</v>
      </c>
      <c r="C109" s="103"/>
      <c r="D109" s="28"/>
      <c r="E109" s="39"/>
      <c r="F109" s="44"/>
    </row>
    <row r="110" spans="1:6">
      <c r="B110" s="31"/>
      <c r="C110" s="103"/>
      <c r="D110" s="28"/>
      <c r="E110" s="39"/>
      <c r="F110" s="44"/>
    </row>
    <row r="111" spans="1:6" ht="120" customHeight="1">
      <c r="A111" s="106" t="s">
        <v>2</v>
      </c>
      <c r="B111" s="31" t="s">
        <v>65</v>
      </c>
      <c r="C111" s="103"/>
      <c r="D111" s="28"/>
      <c r="E111" s="39"/>
      <c r="F111" s="37"/>
    </row>
    <row r="112" spans="1:6">
      <c r="B112" s="40" t="s">
        <v>64</v>
      </c>
      <c r="C112" s="103" t="s">
        <v>12</v>
      </c>
      <c r="D112" s="75">
        <v>1</v>
      </c>
      <c r="E112" s="39"/>
      <c r="F112" s="498">
        <f t="shared" ref="F112" si="4">ROUND((D112*E112),2)</f>
        <v>0</v>
      </c>
    </row>
    <row r="113" spans="1:6">
      <c r="F113" s="497"/>
    </row>
    <row r="114" spans="1:6" ht="99.75">
      <c r="A114" s="106" t="s">
        <v>5</v>
      </c>
      <c r="B114" s="31" t="s">
        <v>67</v>
      </c>
      <c r="C114" s="103"/>
      <c r="D114" s="28"/>
      <c r="E114" s="39"/>
      <c r="F114" s="502"/>
    </row>
    <row r="115" spans="1:6">
      <c r="B115" s="40" t="s">
        <v>66</v>
      </c>
      <c r="C115" s="103" t="s">
        <v>12</v>
      </c>
      <c r="D115" s="75">
        <v>1</v>
      </c>
      <c r="E115" s="39"/>
      <c r="F115" s="498">
        <f t="shared" ref="F115" si="5">ROUND((D115*E115),2)</f>
        <v>0</v>
      </c>
    </row>
    <row r="116" spans="1:6">
      <c r="B116" s="40"/>
      <c r="C116" s="103"/>
      <c r="D116" s="75"/>
      <c r="E116" s="39"/>
      <c r="F116" s="498"/>
    </row>
    <row r="117" spans="1:6" ht="99.75">
      <c r="B117" s="31" t="s">
        <v>70</v>
      </c>
      <c r="C117" s="103"/>
      <c r="D117" s="28"/>
      <c r="E117" s="39"/>
      <c r="F117" s="502"/>
    </row>
    <row r="118" spans="1:6">
      <c r="B118" s="40" t="s">
        <v>71</v>
      </c>
      <c r="C118" s="103" t="s">
        <v>12</v>
      </c>
      <c r="D118" s="75">
        <v>1</v>
      </c>
      <c r="E118" s="39"/>
      <c r="F118" s="498">
        <f t="shared" ref="F118" si="6">ROUND((D118*E118),2)</f>
        <v>0</v>
      </c>
    </row>
    <row r="119" spans="1:6">
      <c r="F119" s="497"/>
    </row>
    <row r="120" spans="1:6" ht="128.25">
      <c r="B120" s="31" t="s">
        <v>72</v>
      </c>
      <c r="C120" s="103"/>
      <c r="D120" s="28"/>
      <c r="E120" s="39"/>
      <c r="F120" s="502"/>
    </row>
    <row r="121" spans="1:6">
      <c r="B121" s="40" t="s">
        <v>68</v>
      </c>
      <c r="C121" s="103" t="s">
        <v>12</v>
      </c>
      <c r="D121" s="75">
        <v>1</v>
      </c>
      <c r="E121" s="39"/>
      <c r="F121" s="498">
        <f t="shared" ref="F121" si="7">ROUND((D121*E121),2)</f>
        <v>0</v>
      </c>
    </row>
    <row r="122" spans="1:6">
      <c r="F122" s="497"/>
    </row>
    <row r="123" spans="1:6" ht="128.25">
      <c r="B123" s="31" t="s">
        <v>73</v>
      </c>
      <c r="C123" s="103"/>
      <c r="D123" s="28"/>
      <c r="E123" s="39"/>
      <c r="F123" s="502"/>
    </row>
    <row r="124" spans="1:6">
      <c r="B124" s="40" t="s">
        <v>69</v>
      </c>
      <c r="C124" s="103" t="s">
        <v>12</v>
      </c>
      <c r="D124" s="75">
        <v>2</v>
      </c>
      <c r="E124" s="39"/>
      <c r="F124" s="498">
        <f t="shared" ref="F124" si="8">ROUND((D124*E124),2)</f>
        <v>0</v>
      </c>
    </row>
    <row r="125" spans="1:6">
      <c r="F125" s="497"/>
    </row>
    <row r="126" spans="1:6">
      <c r="B126" s="48" t="s">
        <v>37</v>
      </c>
      <c r="C126" s="49"/>
      <c r="D126" s="69"/>
      <c r="E126" s="50"/>
      <c r="F126" s="495">
        <f>SUM(F110:F124)</f>
        <v>0</v>
      </c>
    </row>
    <row r="127" spans="1:6">
      <c r="F127" s="497"/>
    </row>
    <row r="128" spans="1:6">
      <c r="B128" s="58" t="s">
        <v>76</v>
      </c>
      <c r="C128" s="103"/>
      <c r="D128" s="107"/>
      <c r="E128" s="44"/>
      <c r="F128" s="505"/>
    </row>
    <row r="129" spans="2:6">
      <c r="B129" s="108"/>
      <c r="C129" s="103"/>
      <c r="D129" s="30"/>
      <c r="E129" s="44"/>
      <c r="F129" s="507"/>
    </row>
    <row r="130" spans="2:6" ht="30">
      <c r="B130" s="57" t="s">
        <v>60</v>
      </c>
      <c r="C130" s="103"/>
      <c r="D130" s="30"/>
      <c r="E130" s="44"/>
      <c r="F130" s="507"/>
    </row>
    <row r="131" spans="2:6">
      <c r="B131" s="26" t="s">
        <v>61</v>
      </c>
      <c r="C131" s="103"/>
      <c r="D131" s="30"/>
      <c r="E131" s="44"/>
      <c r="F131" s="507"/>
    </row>
    <row r="132" spans="2:6">
      <c r="B132" s="26"/>
      <c r="C132" s="103"/>
      <c r="D132" s="30"/>
      <c r="E132" s="44"/>
      <c r="F132" s="507"/>
    </row>
    <row r="133" spans="2:6" ht="114">
      <c r="B133" s="36" t="s">
        <v>77</v>
      </c>
      <c r="C133" s="103"/>
      <c r="D133" s="30"/>
      <c r="E133" s="44"/>
      <c r="F133" s="507"/>
    </row>
    <row r="134" spans="2:6">
      <c r="B134" s="108"/>
      <c r="C134" s="103"/>
      <c r="D134" s="30"/>
      <c r="E134" s="44"/>
      <c r="F134" s="507"/>
    </row>
    <row r="135" spans="2:6" ht="42.75">
      <c r="B135" s="36" t="s">
        <v>74</v>
      </c>
      <c r="C135" s="109"/>
      <c r="D135" s="29"/>
      <c r="E135" s="39"/>
      <c r="F135" s="500"/>
    </row>
    <row r="136" spans="2:6">
      <c r="B136" s="110" t="s">
        <v>78</v>
      </c>
      <c r="C136" s="109" t="s">
        <v>75</v>
      </c>
      <c r="D136" s="39">
        <v>2</v>
      </c>
      <c r="E136" s="39"/>
      <c r="F136" s="502">
        <f>D136*E136</f>
        <v>0</v>
      </c>
    </row>
    <row r="137" spans="2:6" ht="18.75">
      <c r="B137" s="93"/>
      <c r="C137" s="111"/>
      <c r="D137" s="112"/>
      <c r="E137" s="39"/>
      <c r="F137" s="500"/>
    </row>
    <row r="138" spans="2:6">
      <c r="B138" s="48" t="s">
        <v>45</v>
      </c>
      <c r="C138" s="113"/>
      <c r="D138" s="114"/>
      <c r="E138" s="115"/>
      <c r="F138" s="508">
        <f>SUM(F136:F137)</f>
        <v>0</v>
      </c>
    </row>
    <row r="139" spans="2:6">
      <c r="F139" s="497"/>
    </row>
    <row r="140" spans="2:6">
      <c r="F140" s="497"/>
    </row>
    <row r="141" spans="2:6">
      <c r="B141" s="116" t="s">
        <v>79</v>
      </c>
      <c r="F141" s="497"/>
    </row>
    <row r="142" spans="2:6">
      <c r="F142" s="497"/>
    </row>
    <row r="143" spans="2:6" ht="114">
      <c r="B143" s="31" t="s">
        <v>80</v>
      </c>
      <c r="C143" s="103"/>
      <c r="D143" s="117"/>
      <c r="E143" s="118"/>
      <c r="F143" s="500"/>
    </row>
    <row r="144" spans="2:6">
      <c r="B144" s="57"/>
      <c r="C144" s="103" t="s">
        <v>4</v>
      </c>
      <c r="D144" s="119">
        <v>17</v>
      </c>
      <c r="E144" s="118"/>
      <c r="F144" s="500">
        <f>D144*E144</f>
        <v>0</v>
      </c>
    </row>
    <row r="145" spans="1:6">
      <c r="B145" s="57"/>
      <c r="C145" s="103"/>
      <c r="D145" s="119"/>
      <c r="E145" s="118"/>
      <c r="F145" s="500"/>
    </row>
    <row r="146" spans="1:6">
      <c r="B146" s="48" t="s">
        <v>47</v>
      </c>
      <c r="C146" s="113"/>
      <c r="D146" s="114"/>
      <c r="E146" s="115"/>
      <c r="F146" s="508">
        <f>SUM(F141:F144)</f>
        <v>0</v>
      </c>
    </row>
    <row r="147" spans="1:6">
      <c r="F147" s="497"/>
    </row>
    <row r="148" spans="1:6">
      <c r="B148" s="58" t="s">
        <v>99</v>
      </c>
      <c r="C148" s="32"/>
      <c r="D148" s="46"/>
      <c r="E148" s="34"/>
      <c r="F148" s="502"/>
    </row>
    <row r="149" spans="1:6">
      <c r="B149" s="31"/>
      <c r="C149" s="32"/>
      <c r="D149" s="46"/>
      <c r="E149" s="34"/>
      <c r="F149" s="502"/>
    </row>
    <row r="150" spans="1:6" ht="199.5">
      <c r="A150" t="s">
        <v>2</v>
      </c>
      <c r="B150" s="120" t="s">
        <v>84</v>
      </c>
      <c r="C150" s="121"/>
      <c r="D150" s="122"/>
      <c r="E150" s="123"/>
      <c r="F150" s="509"/>
    </row>
    <row r="151" spans="1:6" ht="99.75">
      <c r="B151" s="120" t="s">
        <v>81</v>
      </c>
      <c r="C151" s="121"/>
      <c r="D151" s="122"/>
      <c r="E151" s="123"/>
      <c r="F151" s="509"/>
    </row>
    <row r="152" spans="1:6">
      <c r="B152" s="40" t="s">
        <v>82</v>
      </c>
      <c r="C152" s="32" t="s">
        <v>4</v>
      </c>
      <c r="D152" s="46">
        <v>17</v>
      </c>
      <c r="E152" s="34"/>
      <c r="F152" s="498">
        <f>ROUND((D152*E152),2)</f>
        <v>0</v>
      </c>
    </row>
    <row r="153" spans="1:6">
      <c r="B153" s="40" t="s">
        <v>83</v>
      </c>
      <c r="C153" s="32" t="s">
        <v>4</v>
      </c>
      <c r="D153" s="46">
        <v>23</v>
      </c>
      <c r="E153" s="34"/>
      <c r="F153" s="498">
        <f>ROUND((D153*E153),2)</f>
        <v>0</v>
      </c>
    </row>
    <row r="154" spans="1:6">
      <c r="B154" s="31"/>
      <c r="C154" s="32"/>
      <c r="D154" s="46"/>
      <c r="E154" s="34"/>
      <c r="F154" s="502"/>
    </row>
    <row r="155" spans="1:6" ht="57">
      <c r="A155" t="s">
        <v>5</v>
      </c>
      <c r="B155" s="41" t="s">
        <v>95</v>
      </c>
      <c r="C155" s="124"/>
      <c r="D155" s="66"/>
      <c r="E155" s="66"/>
      <c r="F155" s="501"/>
    </row>
    <row r="156" spans="1:6" ht="85.5">
      <c r="B156" s="41" t="s">
        <v>96</v>
      </c>
      <c r="C156" s="124"/>
      <c r="D156" s="66"/>
      <c r="E156" s="66"/>
      <c r="F156" s="501"/>
    </row>
    <row r="157" spans="1:6" ht="28.5">
      <c r="B157" s="120" t="s">
        <v>97</v>
      </c>
      <c r="C157" s="124"/>
      <c r="D157" s="66"/>
      <c r="E157" s="66"/>
      <c r="F157" s="501"/>
    </row>
    <row r="158" spans="1:6">
      <c r="B158" s="125" t="s">
        <v>85</v>
      </c>
      <c r="C158" s="124"/>
      <c r="D158" s="66"/>
      <c r="E158" s="66"/>
      <c r="F158" s="501"/>
    </row>
    <row r="159" spans="1:6">
      <c r="B159" s="41" t="s">
        <v>86</v>
      </c>
      <c r="C159" s="124"/>
      <c r="D159" s="66"/>
      <c r="E159" s="66"/>
      <c r="F159" s="501"/>
    </row>
    <row r="160" spans="1:6">
      <c r="B160" s="41" t="s">
        <v>87</v>
      </c>
      <c r="C160" s="124"/>
      <c r="D160" s="66"/>
      <c r="E160" s="66"/>
      <c r="F160" s="501"/>
    </row>
    <row r="161" spans="2:6" ht="28.5">
      <c r="B161" s="41" t="s">
        <v>88</v>
      </c>
      <c r="C161" s="124"/>
      <c r="D161" s="66"/>
      <c r="E161" s="66"/>
      <c r="F161" s="501"/>
    </row>
    <row r="162" spans="2:6">
      <c r="B162" s="41" t="s">
        <v>89</v>
      </c>
      <c r="C162" s="124"/>
      <c r="D162" s="66"/>
      <c r="E162" s="66"/>
      <c r="F162" s="501"/>
    </row>
    <row r="163" spans="2:6">
      <c r="B163" s="41" t="s">
        <v>90</v>
      </c>
      <c r="C163" s="124"/>
      <c r="D163" s="66"/>
      <c r="E163" s="66"/>
      <c r="F163" s="501"/>
    </row>
    <row r="164" spans="2:6">
      <c r="B164" s="41" t="s">
        <v>91</v>
      </c>
      <c r="C164" s="124"/>
      <c r="D164" s="66"/>
      <c r="E164" s="66"/>
      <c r="F164" s="501"/>
    </row>
    <row r="165" spans="2:6" ht="57">
      <c r="B165" s="41" t="s">
        <v>92</v>
      </c>
      <c r="C165" s="124"/>
      <c r="D165" s="66"/>
      <c r="E165" s="66"/>
      <c r="F165" s="501"/>
    </row>
    <row r="166" spans="2:6" ht="71.25">
      <c r="B166" s="41" t="s">
        <v>98</v>
      </c>
      <c r="C166" s="124"/>
      <c r="D166" s="66"/>
      <c r="E166" s="66"/>
      <c r="F166" s="501"/>
    </row>
    <row r="167" spans="2:6">
      <c r="B167" s="126" t="s">
        <v>93</v>
      </c>
      <c r="C167" s="103" t="s">
        <v>4</v>
      </c>
      <c r="D167" s="92">
        <v>18</v>
      </c>
      <c r="E167" s="127"/>
      <c r="F167" s="498">
        <f t="shared" ref="F167:F168" si="9">ROUND((D167*E167),2)</f>
        <v>0</v>
      </c>
    </row>
    <row r="168" spans="2:6">
      <c r="B168" s="126" t="s">
        <v>94</v>
      </c>
      <c r="C168" s="103" t="s">
        <v>56</v>
      </c>
      <c r="D168" s="92">
        <v>16</v>
      </c>
      <c r="E168" s="127"/>
      <c r="F168" s="498">
        <f t="shared" si="9"/>
        <v>0</v>
      </c>
    </row>
    <row r="169" spans="2:6">
      <c r="F169" s="497"/>
    </row>
    <row r="170" spans="2:6">
      <c r="B170" s="48" t="s">
        <v>100</v>
      </c>
      <c r="C170" s="113"/>
      <c r="D170" s="114"/>
      <c r="E170" s="115"/>
      <c r="F170" s="508">
        <f>SUM(F151:F168)</f>
        <v>0</v>
      </c>
    </row>
    <row r="171" spans="2:6">
      <c r="F171" s="497"/>
    </row>
    <row r="172" spans="2:6">
      <c r="F172" s="497"/>
    </row>
    <row r="173" spans="2:6">
      <c r="B173" s="102" t="s">
        <v>101</v>
      </c>
      <c r="F173" s="497"/>
    </row>
    <row r="174" spans="2:6">
      <c r="F174" s="497"/>
    </row>
    <row r="175" spans="2:6" ht="99.75">
      <c r="B175" s="31" t="s">
        <v>102</v>
      </c>
      <c r="C175" s="53"/>
      <c r="D175" s="128"/>
      <c r="E175" s="55"/>
      <c r="F175" s="498"/>
    </row>
    <row r="176" spans="2:6">
      <c r="B176" s="31"/>
      <c r="C176" s="53" t="s">
        <v>4</v>
      </c>
      <c r="D176" s="54">
        <v>17</v>
      </c>
      <c r="E176" s="56"/>
      <c r="F176" s="498">
        <f t="shared" ref="F176" si="10">ROUND((D176*E176),2)</f>
        <v>0</v>
      </c>
    </row>
    <row r="177" spans="1:6">
      <c r="F177" s="497"/>
    </row>
    <row r="178" spans="1:6" ht="85.5">
      <c r="B178" s="31" t="s">
        <v>104</v>
      </c>
      <c r="C178" s="32"/>
      <c r="D178" s="46"/>
      <c r="E178" s="34"/>
      <c r="F178" s="502"/>
    </row>
    <row r="179" spans="1:6">
      <c r="B179" s="31"/>
      <c r="C179" s="32" t="s">
        <v>4</v>
      </c>
      <c r="D179" s="46">
        <v>128</v>
      </c>
      <c r="E179" s="34"/>
      <c r="F179" s="498">
        <f>ROUND((D179*E179),2)</f>
        <v>0</v>
      </c>
    </row>
    <row r="180" spans="1:6">
      <c r="B180" s="31"/>
      <c r="C180" s="32"/>
      <c r="D180" s="46"/>
      <c r="E180" s="34"/>
      <c r="F180" s="502"/>
    </row>
    <row r="181" spans="1:6" ht="71.25">
      <c r="B181" s="31" t="s">
        <v>103</v>
      </c>
      <c r="C181" s="32"/>
      <c r="D181" s="129"/>
      <c r="E181" s="34"/>
      <c r="F181" s="502"/>
    </row>
    <row r="182" spans="1:6">
      <c r="B182" s="31"/>
      <c r="C182" s="32" t="s">
        <v>4</v>
      </c>
      <c r="D182" s="33">
        <v>36</v>
      </c>
      <c r="E182" s="34"/>
      <c r="F182" s="498">
        <f>ROUND((D182*E182),2)</f>
        <v>0</v>
      </c>
    </row>
    <row r="183" spans="1:6">
      <c r="F183" s="497"/>
    </row>
    <row r="184" spans="1:6">
      <c r="B184" s="48" t="s">
        <v>105</v>
      </c>
      <c r="C184" s="113"/>
      <c r="D184" s="114"/>
      <c r="E184" s="115"/>
      <c r="F184" s="508">
        <f>SUM(F175:F182)</f>
        <v>0</v>
      </c>
    </row>
    <row r="185" spans="1:6">
      <c r="F185" s="497"/>
    </row>
    <row r="186" spans="1:6">
      <c r="F186" s="497"/>
    </row>
    <row r="187" spans="1:6">
      <c r="B187" s="102" t="s">
        <v>399</v>
      </c>
      <c r="C187" s="53"/>
      <c r="D187" s="55"/>
      <c r="E187" s="55"/>
      <c r="F187" s="498"/>
    </row>
    <row r="188" spans="1:6">
      <c r="B188" s="31"/>
      <c r="C188" s="53"/>
      <c r="D188" s="55"/>
      <c r="E188" s="55"/>
      <c r="F188" s="498"/>
    </row>
    <row r="189" spans="1:6" ht="57">
      <c r="A189" s="106" t="s">
        <v>2</v>
      </c>
      <c r="B189" s="120" t="s">
        <v>106</v>
      </c>
      <c r="C189" s="103"/>
      <c r="D189" s="130"/>
      <c r="E189" s="92"/>
      <c r="F189" s="505"/>
    </row>
    <row r="190" spans="1:6">
      <c r="B190" s="120"/>
      <c r="C190" s="103" t="s">
        <v>4</v>
      </c>
      <c r="D190" s="104">
        <v>52</v>
      </c>
      <c r="E190" s="127"/>
      <c r="F190" s="498">
        <f t="shared" ref="F190" si="11">ROUND((D190*E190),2)</f>
        <v>0</v>
      </c>
    </row>
    <row r="191" spans="1:6">
      <c r="F191" s="497"/>
    </row>
    <row r="192" spans="1:6" ht="85.5">
      <c r="A192" s="106" t="s">
        <v>5</v>
      </c>
      <c r="B192" s="41" t="s">
        <v>107</v>
      </c>
      <c r="C192" s="131"/>
      <c r="D192" s="132"/>
      <c r="E192" s="133"/>
      <c r="F192" s="510"/>
    </row>
    <row r="193" spans="1:6">
      <c r="B193" s="135"/>
      <c r="C193" s="131" t="s">
        <v>4</v>
      </c>
      <c r="D193" s="132">
        <v>18</v>
      </c>
      <c r="E193" s="133"/>
      <c r="F193" s="498">
        <f>ROUND((D193*E193),2)</f>
        <v>0</v>
      </c>
    </row>
    <row r="194" spans="1:6">
      <c r="F194" s="497"/>
    </row>
    <row r="195" spans="1:6" ht="114">
      <c r="A195" s="106" t="s">
        <v>9</v>
      </c>
      <c r="B195" s="136" t="s">
        <v>108</v>
      </c>
      <c r="F195" s="497"/>
    </row>
    <row r="196" spans="1:6">
      <c r="C196" s="131" t="s">
        <v>4</v>
      </c>
      <c r="D196" s="132">
        <v>18</v>
      </c>
      <c r="E196" s="133"/>
      <c r="F196" s="498">
        <f>ROUND((D196*E196),2)</f>
        <v>0</v>
      </c>
    </row>
    <row r="197" spans="1:6">
      <c r="F197" s="497"/>
    </row>
    <row r="198" spans="1:6">
      <c r="B198" s="48" t="s">
        <v>400</v>
      </c>
      <c r="C198" s="113"/>
      <c r="D198" s="114"/>
      <c r="E198" s="115"/>
      <c r="F198" s="508">
        <f>SUM(F189:F196)</f>
        <v>0</v>
      </c>
    </row>
    <row r="201" spans="1:6" ht="15.75">
      <c r="B201" s="558" t="s">
        <v>109</v>
      </c>
      <c r="C201" s="558"/>
      <c r="D201" s="558"/>
      <c r="E201" s="85"/>
      <c r="F201" s="86"/>
    </row>
    <row r="202" spans="1:6">
      <c r="B202" s="87"/>
      <c r="C202" s="88"/>
      <c r="D202" s="89"/>
      <c r="E202" s="85"/>
      <c r="F202" s="86"/>
    </row>
    <row r="203" spans="1:6">
      <c r="B203" s="90" t="s">
        <v>110</v>
      </c>
      <c r="C203" s="88"/>
      <c r="D203" s="89"/>
      <c r="E203" s="85"/>
      <c r="F203" s="504">
        <f>F103</f>
        <v>0</v>
      </c>
    </row>
    <row r="204" spans="1:6">
      <c r="B204" s="90"/>
      <c r="C204" s="88"/>
      <c r="D204" s="89"/>
      <c r="E204" s="85"/>
      <c r="F204" s="504"/>
    </row>
    <row r="205" spans="1:6" ht="17.25" customHeight="1">
      <c r="B205" s="90" t="s">
        <v>111</v>
      </c>
      <c r="C205" s="88"/>
      <c r="D205" s="89"/>
      <c r="E205" s="85"/>
      <c r="F205" s="504">
        <f>F126</f>
        <v>0</v>
      </c>
    </row>
    <row r="206" spans="1:6">
      <c r="B206" s="90"/>
      <c r="C206" s="88"/>
      <c r="D206" s="89"/>
      <c r="E206" s="85"/>
      <c r="F206" s="504"/>
    </row>
    <row r="207" spans="1:6">
      <c r="B207" s="90" t="s">
        <v>112</v>
      </c>
      <c r="C207" s="88"/>
      <c r="D207" s="89"/>
      <c r="E207" s="85"/>
      <c r="F207" s="504">
        <f>F138</f>
        <v>0</v>
      </c>
    </row>
    <row r="208" spans="1:6">
      <c r="B208" s="90"/>
      <c r="C208" s="88"/>
      <c r="D208" s="89"/>
      <c r="E208" s="85"/>
      <c r="F208" s="504"/>
    </row>
    <row r="209" spans="2:6">
      <c r="B209" s="90" t="s">
        <v>113</v>
      </c>
      <c r="C209" s="88"/>
      <c r="D209" s="89"/>
      <c r="E209" s="85"/>
      <c r="F209" s="504">
        <f>F146</f>
        <v>0</v>
      </c>
    </row>
    <row r="210" spans="2:6">
      <c r="F210" s="497"/>
    </row>
    <row r="211" spans="2:6">
      <c r="B211" s="137" t="s">
        <v>114</v>
      </c>
      <c r="F211" s="511">
        <f>F170</f>
        <v>0</v>
      </c>
    </row>
    <row r="212" spans="2:6">
      <c r="F212" s="497"/>
    </row>
    <row r="213" spans="2:6">
      <c r="B213" s="137" t="s">
        <v>115</v>
      </c>
      <c r="F213" s="511">
        <f>F184</f>
        <v>0</v>
      </c>
    </row>
    <row r="214" spans="2:6">
      <c r="F214" s="497"/>
    </row>
    <row r="215" spans="2:6">
      <c r="B215" s="137" t="s">
        <v>401</v>
      </c>
      <c r="F215" s="511">
        <f>F198</f>
        <v>0</v>
      </c>
    </row>
    <row r="216" spans="2:6">
      <c r="F216" s="497"/>
    </row>
    <row r="217" spans="2:6">
      <c r="B217" s="138" t="s">
        <v>116</v>
      </c>
      <c r="F217" s="511">
        <f>SUM(F203:F215)</f>
        <v>0</v>
      </c>
    </row>
    <row r="218" spans="2:6">
      <c r="F218" s="497"/>
    </row>
    <row r="219" spans="2:6">
      <c r="F219" s="497"/>
    </row>
    <row r="220" spans="2:6" ht="15.75">
      <c r="B220" s="559" t="s">
        <v>117</v>
      </c>
      <c r="C220" s="559"/>
      <c r="D220" s="559"/>
      <c r="E220" s="39"/>
      <c r="F220" s="500"/>
    </row>
    <row r="221" spans="2:6">
      <c r="B221" s="139"/>
      <c r="C221" s="109"/>
      <c r="D221" s="29"/>
      <c r="E221" s="39"/>
      <c r="F221" s="512"/>
    </row>
    <row r="222" spans="2:6">
      <c r="B222" s="142" t="s">
        <v>118</v>
      </c>
      <c r="C222" s="109"/>
      <c r="D222" s="29"/>
      <c r="E222" s="39"/>
      <c r="F222" s="512">
        <f>F94</f>
        <v>0</v>
      </c>
    </row>
    <row r="223" spans="2:6">
      <c r="B223" s="140"/>
      <c r="C223" s="109"/>
      <c r="D223" s="29"/>
      <c r="E223" s="39"/>
      <c r="F223" s="500"/>
    </row>
    <row r="224" spans="2:6">
      <c r="B224" s="142" t="s">
        <v>119</v>
      </c>
      <c r="C224" s="109"/>
      <c r="D224" s="29"/>
      <c r="E224" s="39"/>
      <c r="F224" s="512">
        <f>F217</f>
        <v>0</v>
      </c>
    </row>
    <row r="225" spans="2:6">
      <c r="B225" s="140"/>
      <c r="C225" s="109"/>
      <c r="D225" s="29"/>
      <c r="E225" s="39"/>
      <c r="F225" s="500"/>
    </row>
    <row r="226" spans="2:6" ht="15.75">
      <c r="B226" s="143" t="s">
        <v>116</v>
      </c>
      <c r="C226" s="141"/>
      <c r="D226" s="69"/>
      <c r="E226" s="50"/>
      <c r="F226" s="513">
        <f>SUM(F222:F225)</f>
        <v>0</v>
      </c>
    </row>
    <row r="229" spans="2:6">
      <c r="B229" s="2" t="s">
        <v>120</v>
      </c>
      <c r="C229" s="144"/>
      <c r="D229" s="560"/>
      <c r="E229" s="560"/>
      <c r="F229" s="560"/>
    </row>
    <row r="230" spans="2:6">
      <c r="B230" s="2"/>
      <c r="C230" s="144"/>
      <c r="D230" s="4"/>
      <c r="E230" s="4"/>
      <c r="F230" s="145"/>
    </row>
    <row r="231" spans="2:6">
      <c r="B231" s="2"/>
      <c r="C231" s="144"/>
      <c r="D231" s="4"/>
      <c r="E231" s="4"/>
      <c r="F231" s="145"/>
    </row>
    <row r="232" spans="2:6">
      <c r="B232" s="2"/>
      <c r="C232" s="144"/>
      <c r="D232" s="556"/>
      <c r="E232" s="556"/>
      <c r="F232" s="556"/>
    </row>
  </sheetData>
  <mergeCells count="6">
    <mergeCell ref="D232:F232"/>
    <mergeCell ref="B7:C7"/>
    <mergeCell ref="B84:D84"/>
    <mergeCell ref="B201:D201"/>
    <mergeCell ref="B220:D220"/>
    <mergeCell ref="D229:F229"/>
  </mergeCell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71"/>
  <sheetViews>
    <sheetView view="pageBreakPreview" topLeftCell="A153" zoomScaleNormal="100" zoomScaleSheetLayoutView="100" workbookViewId="0">
      <selection activeCell="E157" sqref="E157"/>
    </sheetView>
  </sheetViews>
  <sheetFormatPr defaultRowHeight="15"/>
  <cols>
    <col min="1" max="1" width="4.5703125" customWidth="1"/>
    <col min="2" max="2" width="46.28515625" customWidth="1"/>
    <col min="3" max="3" width="9.42578125" customWidth="1"/>
    <col min="4" max="4" width="8.140625" customWidth="1"/>
    <col min="5" max="5" width="11.42578125" customWidth="1"/>
    <col min="6" max="6" width="16.140625" customWidth="1"/>
  </cols>
  <sheetData>
    <row r="2" spans="1:6" ht="15.75">
      <c r="A2" s="146" t="s">
        <v>121</v>
      </c>
      <c r="B2" s="147" t="s">
        <v>122</v>
      </c>
      <c r="C2" s="148"/>
      <c r="D2" s="148"/>
      <c r="E2" s="148"/>
      <c r="F2" s="148"/>
    </row>
    <row r="3" spans="1:6">
      <c r="A3" s="149"/>
      <c r="B3" s="148"/>
      <c r="C3" s="131"/>
      <c r="D3" s="150"/>
      <c r="E3" s="150"/>
      <c r="F3" s="134"/>
    </row>
    <row r="4" spans="1:6" ht="85.5">
      <c r="A4" s="149"/>
      <c r="B4" s="41" t="s">
        <v>123</v>
      </c>
      <c r="C4" s="131"/>
      <c r="D4" s="150"/>
      <c r="E4" s="150"/>
      <c r="F4" s="134"/>
    </row>
    <row r="5" spans="1:6">
      <c r="A5" s="149"/>
      <c r="B5" s="41"/>
      <c r="C5" s="131"/>
      <c r="D5" s="150"/>
      <c r="E5" s="150"/>
      <c r="F5" s="134"/>
    </row>
    <row r="6" spans="1:6" ht="15.75">
      <c r="A6" s="149"/>
      <c r="B6" s="147" t="s">
        <v>124</v>
      </c>
      <c r="C6" s="131"/>
      <c r="D6" s="150"/>
      <c r="E6" s="150"/>
      <c r="F6" s="134"/>
    </row>
    <row r="8" spans="1:6" ht="57">
      <c r="A8" s="151" t="s">
        <v>2</v>
      </c>
      <c r="B8" s="41" t="s">
        <v>125</v>
      </c>
      <c r="C8" s="131"/>
      <c r="D8" s="150"/>
      <c r="E8" s="150"/>
      <c r="F8" s="134"/>
    </row>
    <row r="9" spans="1:6">
      <c r="A9" s="151"/>
      <c r="B9" s="135"/>
      <c r="C9" s="131" t="s">
        <v>126</v>
      </c>
      <c r="D9" s="150">
        <v>1</v>
      </c>
      <c r="E9" s="150"/>
      <c r="F9" s="510">
        <f>D9*E9</f>
        <v>0</v>
      </c>
    </row>
    <row r="10" spans="1:6" ht="15.75">
      <c r="A10" s="151"/>
      <c r="B10" s="152"/>
      <c r="C10" s="131"/>
      <c r="D10" s="150"/>
      <c r="E10" s="150"/>
      <c r="F10" s="510"/>
    </row>
    <row r="11" spans="1:6" ht="57">
      <c r="A11" s="151" t="s">
        <v>5</v>
      </c>
      <c r="B11" s="41" t="s">
        <v>127</v>
      </c>
      <c r="C11" s="131"/>
      <c r="D11" s="150"/>
      <c r="E11" s="150"/>
      <c r="F11" s="510"/>
    </row>
    <row r="12" spans="1:6" ht="15.75">
      <c r="A12" s="151"/>
      <c r="B12" s="153" t="s">
        <v>128</v>
      </c>
      <c r="C12" s="131" t="s">
        <v>126</v>
      </c>
      <c r="D12" s="150">
        <v>1</v>
      </c>
      <c r="E12" s="150"/>
      <c r="F12" s="510">
        <f>D12*E12</f>
        <v>0</v>
      </c>
    </row>
    <row r="13" spans="1:6" ht="15.75">
      <c r="A13" s="151"/>
      <c r="B13" s="152"/>
      <c r="C13" s="131"/>
      <c r="D13" s="150"/>
      <c r="E13" s="150"/>
      <c r="F13" s="510"/>
    </row>
    <row r="14" spans="1:6" ht="71.25">
      <c r="A14" s="151" t="s">
        <v>9</v>
      </c>
      <c r="B14" s="41" t="s">
        <v>129</v>
      </c>
      <c r="C14" s="131"/>
      <c r="D14" s="150"/>
      <c r="E14" s="150"/>
      <c r="F14" s="510"/>
    </row>
    <row r="15" spans="1:6">
      <c r="A15" s="151"/>
      <c r="B15" s="41"/>
      <c r="C15" s="131" t="s">
        <v>12</v>
      </c>
      <c r="D15" s="150">
        <v>1</v>
      </c>
      <c r="E15" s="150"/>
      <c r="F15" s="510">
        <f>D15*E15</f>
        <v>0</v>
      </c>
    </row>
    <row r="16" spans="1:6">
      <c r="A16" s="151"/>
      <c r="B16" s="41"/>
      <c r="C16" s="131"/>
      <c r="D16" s="150"/>
      <c r="E16" s="150"/>
      <c r="F16" s="510"/>
    </row>
    <row r="17" spans="1:6" ht="71.25">
      <c r="A17" s="151" t="s">
        <v>13</v>
      </c>
      <c r="B17" s="41" t="s">
        <v>130</v>
      </c>
      <c r="C17" s="131"/>
      <c r="D17" s="150"/>
      <c r="E17" s="150"/>
      <c r="F17" s="510"/>
    </row>
    <row r="18" spans="1:6" ht="15.75">
      <c r="A18" s="151"/>
      <c r="B18" s="154"/>
      <c r="C18" s="131" t="s">
        <v>12</v>
      </c>
      <c r="D18" s="150">
        <v>2</v>
      </c>
      <c r="E18" s="150"/>
      <c r="F18" s="510">
        <f>D18*E18</f>
        <v>0</v>
      </c>
    </row>
    <row r="19" spans="1:6" ht="15.75">
      <c r="A19" s="151"/>
      <c r="B19" s="154"/>
      <c r="C19" s="131"/>
      <c r="D19" s="150"/>
      <c r="E19" s="150"/>
      <c r="F19" s="510"/>
    </row>
    <row r="20" spans="1:6" ht="57">
      <c r="A20" s="151" t="s">
        <v>17</v>
      </c>
      <c r="B20" s="41" t="s">
        <v>131</v>
      </c>
      <c r="C20" s="131"/>
      <c r="D20" s="150"/>
      <c r="E20" s="150"/>
      <c r="F20" s="510"/>
    </row>
    <row r="21" spans="1:6" ht="15.75">
      <c r="A21" s="151"/>
      <c r="B21" s="154"/>
      <c r="C21" s="131" t="s">
        <v>26</v>
      </c>
      <c r="D21" s="150">
        <v>1</v>
      </c>
      <c r="E21" s="150"/>
      <c r="F21" s="510">
        <f>D21*E21</f>
        <v>0</v>
      </c>
    </row>
    <row r="22" spans="1:6" ht="15.75">
      <c r="A22" s="151"/>
      <c r="B22" s="154"/>
      <c r="C22" s="131"/>
      <c r="D22" s="150"/>
      <c r="E22" s="150"/>
      <c r="F22" s="510"/>
    </row>
    <row r="23" spans="1:6">
      <c r="A23" s="149"/>
      <c r="B23" s="196" t="s">
        <v>402</v>
      </c>
      <c r="C23" s="131"/>
      <c r="D23" s="150"/>
      <c r="E23" s="150"/>
      <c r="F23" s="514">
        <f>SUM(F9:F21)</f>
        <v>0</v>
      </c>
    </row>
    <row r="24" spans="1:6">
      <c r="F24" s="515"/>
    </row>
    <row r="25" spans="1:6" ht="150.75" customHeight="1">
      <c r="F25" s="515"/>
    </row>
    <row r="26" spans="1:6">
      <c r="F26" s="515"/>
    </row>
    <row r="27" spans="1:6" ht="15.75">
      <c r="A27" s="149"/>
      <c r="B27" s="147" t="s">
        <v>132</v>
      </c>
      <c r="C27" s="131"/>
      <c r="D27" s="150"/>
      <c r="E27" s="150"/>
      <c r="F27" s="510"/>
    </row>
    <row r="28" spans="1:6" ht="15.75">
      <c r="A28" s="149"/>
      <c r="B28" s="147"/>
      <c r="C28" s="131"/>
      <c r="D28" s="150"/>
      <c r="E28" s="150"/>
      <c r="F28" s="510"/>
    </row>
    <row r="29" spans="1:6" ht="128.25">
      <c r="A29" s="149" t="s">
        <v>2</v>
      </c>
      <c r="B29" s="170" t="s">
        <v>154</v>
      </c>
      <c r="C29" s="171"/>
      <c r="D29" s="172"/>
      <c r="E29" s="173"/>
      <c r="F29" s="516"/>
    </row>
    <row r="30" spans="1:6">
      <c r="A30" s="149"/>
      <c r="B30" s="190" t="s">
        <v>152</v>
      </c>
      <c r="C30" s="171" t="s">
        <v>56</v>
      </c>
      <c r="D30" s="172">
        <v>5</v>
      </c>
      <c r="E30" s="172"/>
      <c r="F30" s="517">
        <f>D30*E30</f>
        <v>0</v>
      </c>
    </row>
    <row r="31" spans="1:6">
      <c r="A31" s="149"/>
      <c r="B31" s="190" t="s">
        <v>153</v>
      </c>
      <c r="C31" s="171" t="s">
        <v>26</v>
      </c>
      <c r="D31" s="172">
        <v>2</v>
      </c>
      <c r="E31" s="172"/>
      <c r="F31" s="517">
        <f>D31*E31</f>
        <v>0</v>
      </c>
    </row>
    <row r="32" spans="1:6">
      <c r="A32" s="149"/>
      <c r="B32" s="190"/>
      <c r="C32" s="171"/>
      <c r="D32" s="172"/>
      <c r="E32" s="172"/>
      <c r="F32" s="517"/>
    </row>
    <row r="33" spans="1:6" ht="171">
      <c r="A33" s="149" t="s">
        <v>5</v>
      </c>
      <c r="B33" s="170" t="s">
        <v>151</v>
      </c>
      <c r="C33" s="171"/>
      <c r="D33" s="172"/>
      <c r="E33" s="173"/>
      <c r="F33" s="516"/>
    </row>
    <row r="34" spans="1:6">
      <c r="A34" s="149"/>
      <c r="B34" s="189"/>
      <c r="C34" s="171" t="s">
        <v>12</v>
      </c>
      <c r="D34" s="172">
        <v>1</v>
      </c>
      <c r="E34" s="172"/>
      <c r="F34" s="517">
        <f>D34*E34</f>
        <v>0</v>
      </c>
    </row>
    <row r="35" spans="1:6">
      <c r="A35" s="149"/>
      <c r="B35" s="155"/>
      <c r="C35" s="131"/>
      <c r="D35" s="150"/>
      <c r="E35" s="150"/>
      <c r="F35" s="510"/>
    </row>
    <row r="36" spans="1:6" ht="185.25">
      <c r="A36" s="151" t="s">
        <v>9</v>
      </c>
      <c r="B36" s="170" t="s">
        <v>155</v>
      </c>
      <c r="C36" s="171"/>
      <c r="D36" s="172"/>
      <c r="E36" s="173"/>
      <c r="F36" s="516"/>
    </row>
    <row r="37" spans="1:6">
      <c r="A37" s="149"/>
      <c r="B37" s="170"/>
      <c r="C37" s="171" t="s">
        <v>12</v>
      </c>
      <c r="D37" s="172">
        <v>1</v>
      </c>
      <c r="E37" s="172"/>
      <c r="F37" s="517">
        <f>D37*E37</f>
        <v>0</v>
      </c>
    </row>
    <row r="38" spans="1:6">
      <c r="A38" s="149"/>
      <c r="B38" s="170"/>
      <c r="C38" s="171"/>
      <c r="D38" s="172"/>
      <c r="E38" s="172"/>
      <c r="F38" s="517"/>
    </row>
    <row r="39" spans="1:6" ht="128.25">
      <c r="A39" s="191" t="s">
        <v>13</v>
      </c>
      <c r="B39" s="170" t="s">
        <v>156</v>
      </c>
      <c r="C39" s="171"/>
      <c r="D39" s="172"/>
      <c r="E39" s="173"/>
      <c r="F39" s="516"/>
    </row>
    <row r="40" spans="1:6">
      <c r="A40" s="191" t="s">
        <v>134</v>
      </c>
      <c r="B40" s="170" t="s">
        <v>157</v>
      </c>
      <c r="C40" s="171" t="s">
        <v>56</v>
      </c>
      <c r="D40" s="172">
        <v>15</v>
      </c>
      <c r="E40" s="172"/>
      <c r="F40" s="517">
        <f>D40*E40</f>
        <v>0</v>
      </c>
    </row>
    <row r="41" spans="1:6">
      <c r="A41" s="191" t="s">
        <v>136</v>
      </c>
      <c r="B41" s="170" t="s">
        <v>158</v>
      </c>
      <c r="C41" s="171" t="s">
        <v>56</v>
      </c>
      <c r="D41" s="192">
        <v>6</v>
      </c>
      <c r="E41" s="192"/>
      <c r="F41" s="517">
        <f>D41*E41</f>
        <v>0</v>
      </c>
    </row>
    <row r="42" spans="1:6">
      <c r="A42" s="149"/>
      <c r="B42" s="170"/>
      <c r="C42" s="171"/>
      <c r="D42" s="172"/>
      <c r="E42" s="172"/>
      <c r="F42" s="517"/>
    </row>
    <row r="43" spans="1:6" ht="71.25">
      <c r="A43" s="191" t="s">
        <v>150</v>
      </c>
      <c r="B43" s="170" t="s">
        <v>159</v>
      </c>
      <c r="C43" s="171"/>
      <c r="D43" s="172"/>
      <c r="E43" s="173"/>
      <c r="F43" s="516"/>
    </row>
    <row r="44" spans="1:6">
      <c r="A44" s="191"/>
      <c r="B44" s="190" t="s">
        <v>160</v>
      </c>
      <c r="C44" s="171" t="s">
        <v>56</v>
      </c>
      <c r="D44" s="193">
        <v>15</v>
      </c>
      <c r="E44" s="174"/>
      <c r="F44" s="517">
        <f>D44*E44</f>
        <v>0</v>
      </c>
    </row>
    <row r="45" spans="1:6">
      <c r="A45" s="149"/>
      <c r="B45" s="170"/>
      <c r="C45" s="171"/>
      <c r="D45" s="172"/>
      <c r="E45" s="172"/>
      <c r="F45" s="517"/>
    </row>
    <row r="46" spans="1:6">
      <c r="A46" s="149"/>
      <c r="B46" s="155"/>
      <c r="C46" s="131"/>
      <c r="D46" s="150"/>
      <c r="E46" s="150"/>
      <c r="F46" s="510"/>
    </row>
    <row r="47" spans="1:6" ht="199.5">
      <c r="A47" s="151" t="s">
        <v>5</v>
      </c>
      <c r="B47" s="41" t="s">
        <v>133</v>
      </c>
      <c r="C47" s="131"/>
      <c r="D47" s="150"/>
      <c r="E47" s="150"/>
      <c r="F47" s="510"/>
    </row>
    <row r="48" spans="1:6">
      <c r="A48" s="151" t="s">
        <v>134</v>
      </c>
      <c r="B48" s="135" t="s">
        <v>135</v>
      </c>
      <c r="C48" s="131" t="s">
        <v>56</v>
      </c>
      <c r="D48" s="150">
        <v>11</v>
      </c>
      <c r="E48" s="150"/>
      <c r="F48" s="510">
        <f>D48*E48</f>
        <v>0</v>
      </c>
    </row>
    <row r="49" spans="1:6">
      <c r="A49" s="151" t="s">
        <v>136</v>
      </c>
      <c r="B49" s="135" t="s">
        <v>137</v>
      </c>
      <c r="C49" s="131" t="s">
        <v>56</v>
      </c>
      <c r="D49" s="150">
        <v>6</v>
      </c>
      <c r="E49" s="150"/>
      <c r="F49" s="510">
        <f>D49*E49</f>
        <v>0</v>
      </c>
    </row>
    <row r="50" spans="1:6">
      <c r="A50" s="151" t="s">
        <v>138</v>
      </c>
      <c r="B50" s="135" t="s">
        <v>139</v>
      </c>
      <c r="C50" s="131" t="s">
        <v>56</v>
      </c>
      <c r="D50" s="150">
        <v>3</v>
      </c>
      <c r="E50" s="150"/>
      <c r="F50" s="510">
        <f>D50*E50</f>
        <v>0</v>
      </c>
    </row>
    <row r="51" spans="1:6">
      <c r="A51" s="151"/>
      <c r="B51" s="135"/>
      <c r="C51" s="131"/>
      <c r="D51" s="150"/>
      <c r="E51" s="150"/>
      <c r="F51" s="510"/>
    </row>
    <row r="52" spans="1:6">
      <c r="A52" s="151"/>
      <c r="B52" s="135"/>
      <c r="C52" s="131"/>
      <c r="D52" s="150"/>
      <c r="E52" s="150"/>
      <c r="F52" s="510"/>
    </row>
    <row r="53" spans="1:6">
      <c r="A53" s="151"/>
      <c r="B53" s="135"/>
      <c r="C53" s="131"/>
      <c r="D53" s="150"/>
      <c r="E53" s="150"/>
      <c r="F53" s="510"/>
    </row>
    <row r="54" spans="1:6" ht="99.75">
      <c r="A54" s="151" t="s">
        <v>13</v>
      </c>
      <c r="B54" s="41" t="s">
        <v>140</v>
      </c>
      <c r="C54" s="156"/>
      <c r="D54" s="152"/>
      <c r="E54" s="152"/>
      <c r="F54" s="518"/>
    </row>
    <row r="55" spans="1:6">
      <c r="A55" s="151"/>
      <c r="B55" s="153" t="s">
        <v>141</v>
      </c>
      <c r="C55" s="131" t="s">
        <v>56</v>
      </c>
      <c r="D55" s="157">
        <v>19</v>
      </c>
      <c r="E55" s="158"/>
      <c r="F55" s="510">
        <f>D55*E55</f>
        <v>0</v>
      </c>
    </row>
    <row r="56" spans="1:6">
      <c r="A56" s="151"/>
      <c r="B56" s="135"/>
      <c r="C56" s="131"/>
      <c r="D56" s="150"/>
      <c r="E56" s="150"/>
      <c r="F56" s="510"/>
    </row>
    <row r="57" spans="1:6">
      <c r="A57" s="151" t="s">
        <v>17</v>
      </c>
      <c r="B57" s="41" t="s">
        <v>142</v>
      </c>
      <c r="C57" s="131"/>
      <c r="D57" s="150"/>
      <c r="E57" s="150"/>
      <c r="F57" s="510"/>
    </row>
    <row r="58" spans="1:6">
      <c r="A58" s="151"/>
      <c r="B58" s="153" t="s">
        <v>143</v>
      </c>
      <c r="C58" s="131" t="s">
        <v>12</v>
      </c>
      <c r="D58" s="158">
        <v>4</v>
      </c>
      <c r="E58" s="158"/>
      <c r="F58" s="510">
        <f>D58*E58</f>
        <v>0</v>
      </c>
    </row>
    <row r="59" spans="1:6">
      <c r="A59" s="151"/>
      <c r="B59" s="153" t="s">
        <v>144</v>
      </c>
      <c r="C59" s="131" t="s">
        <v>12</v>
      </c>
      <c r="D59" s="158">
        <v>2</v>
      </c>
      <c r="E59" s="158"/>
      <c r="F59" s="510">
        <f>D59*E59</f>
        <v>0</v>
      </c>
    </row>
    <row r="60" spans="1:6">
      <c r="A60" s="151"/>
      <c r="B60" s="153" t="s">
        <v>161</v>
      </c>
      <c r="C60" s="131" t="s">
        <v>12</v>
      </c>
      <c r="D60" s="158">
        <v>1</v>
      </c>
      <c r="E60" s="158"/>
      <c r="F60" s="510">
        <f>D60*E60</f>
        <v>0</v>
      </c>
    </row>
    <row r="61" spans="1:6">
      <c r="A61" s="151"/>
      <c r="B61" s="153"/>
      <c r="C61" s="131"/>
      <c r="D61" s="158"/>
      <c r="E61" s="158"/>
      <c r="F61" s="510"/>
    </row>
    <row r="62" spans="1:6" ht="28.5">
      <c r="A62" s="151" t="s">
        <v>20</v>
      </c>
      <c r="B62" s="149" t="s">
        <v>145</v>
      </c>
      <c r="C62" s="131"/>
      <c r="D62" s="158"/>
      <c r="E62" s="158"/>
      <c r="F62" s="510"/>
    </row>
    <row r="63" spans="1:6">
      <c r="A63" s="151"/>
      <c r="B63" s="153" t="s">
        <v>146</v>
      </c>
      <c r="C63" s="131" t="s">
        <v>12</v>
      </c>
      <c r="D63" s="158">
        <v>3</v>
      </c>
      <c r="E63" s="158"/>
      <c r="F63" s="510">
        <f>D63*E63</f>
        <v>0</v>
      </c>
    </row>
    <row r="64" spans="1:6">
      <c r="A64" s="151"/>
      <c r="B64" s="153"/>
      <c r="C64" s="131"/>
      <c r="D64" s="135"/>
      <c r="E64" s="135"/>
      <c r="F64" s="510"/>
    </row>
    <row r="65" spans="1:6" ht="42.75">
      <c r="A65" s="151" t="s">
        <v>22</v>
      </c>
      <c r="B65" s="41" t="s">
        <v>147</v>
      </c>
      <c r="C65" s="131"/>
      <c r="D65" s="135"/>
      <c r="E65" s="135"/>
      <c r="F65" s="510"/>
    </row>
    <row r="66" spans="1:6" ht="15.75">
      <c r="A66" s="151"/>
      <c r="B66" s="153"/>
      <c r="C66" s="159" t="s">
        <v>75</v>
      </c>
      <c r="D66" s="160">
        <v>1</v>
      </c>
      <c r="E66" s="161"/>
      <c r="F66" s="519">
        <f>D66*E66</f>
        <v>0</v>
      </c>
    </row>
    <row r="67" spans="1:6" ht="15.75">
      <c r="A67" s="151"/>
      <c r="B67" s="153"/>
      <c r="C67" s="159"/>
      <c r="D67" s="161"/>
      <c r="E67" s="161"/>
      <c r="F67" s="519"/>
    </row>
    <row r="68" spans="1:6" ht="28.5">
      <c r="A68" s="151" t="s">
        <v>24</v>
      </c>
      <c r="B68" s="41" t="s">
        <v>148</v>
      </c>
      <c r="C68" s="159"/>
      <c r="D68" s="161"/>
      <c r="E68" s="161"/>
      <c r="F68" s="519"/>
    </row>
    <row r="69" spans="1:6" ht="15.75">
      <c r="A69" s="151"/>
      <c r="B69" s="153"/>
      <c r="C69" s="159" t="s">
        <v>75</v>
      </c>
      <c r="D69" s="160">
        <v>1</v>
      </c>
      <c r="E69" s="161"/>
      <c r="F69" s="519">
        <f>D69*E69</f>
        <v>0</v>
      </c>
    </row>
    <row r="70" spans="1:6" ht="15.75">
      <c r="A70" s="151"/>
      <c r="B70" s="153"/>
      <c r="C70" s="159"/>
      <c r="D70" s="162"/>
      <c r="E70" s="162"/>
      <c r="F70" s="519"/>
    </row>
    <row r="71" spans="1:6" ht="99.75">
      <c r="A71" s="151" t="s">
        <v>27</v>
      </c>
      <c r="B71" s="41" t="s">
        <v>149</v>
      </c>
      <c r="C71" s="156"/>
      <c r="D71" s="152"/>
      <c r="E71" s="152"/>
      <c r="F71" s="518"/>
    </row>
    <row r="72" spans="1:6">
      <c r="A72" s="151"/>
      <c r="B72" s="41"/>
      <c r="C72" s="131" t="s">
        <v>12</v>
      </c>
      <c r="D72" s="158">
        <v>1</v>
      </c>
      <c r="E72" s="158"/>
      <c r="F72" s="510">
        <f>D72*E72</f>
        <v>0</v>
      </c>
    </row>
    <row r="73" spans="1:6">
      <c r="A73" s="165"/>
      <c r="B73" s="135"/>
      <c r="C73" s="163"/>
      <c r="D73" s="164"/>
      <c r="E73" s="164"/>
      <c r="F73" s="510"/>
    </row>
    <row r="74" spans="1:6">
      <c r="A74" s="165"/>
      <c r="B74" s="196" t="s">
        <v>187</v>
      </c>
      <c r="C74" s="166"/>
      <c r="D74" s="167"/>
      <c r="E74" s="167"/>
      <c r="F74" s="520">
        <f>SUM(F29:F72)</f>
        <v>0</v>
      </c>
    </row>
    <row r="75" spans="1:6">
      <c r="F75" s="515"/>
    </row>
    <row r="76" spans="1:6">
      <c r="F76" s="515"/>
    </row>
    <row r="77" spans="1:6">
      <c r="F77" s="515"/>
    </row>
    <row r="78" spans="1:6" ht="15.75">
      <c r="B78" s="147" t="s">
        <v>162</v>
      </c>
      <c r="F78" s="515"/>
    </row>
    <row r="79" spans="1:6">
      <c r="F79" s="515"/>
    </row>
    <row r="80" spans="1:6">
      <c r="F80" s="515"/>
    </row>
    <row r="81" spans="1:6" ht="128.25">
      <c r="A81" s="106" t="s">
        <v>2</v>
      </c>
      <c r="B81" s="41" t="s">
        <v>163</v>
      </c>
      <c r="C81" s="163"/>
      <c r="D81" s="164"/>
      <c r="E81" s="164"/>
      <c r="F81" s="510"/>
    </row>
    <row r="82" spans="1:6">
      <c r="B82" s="135"/>
      <c r="C82" s="163" t="s">
        <v>26</v>
      </c>
      <c r="D82" s="164">
        <v>12</v>
      </c>
      <c r="E82" s="164"/>
      <c r="F82" s="510">
        <f>D82*E82</f>
        <v>0</v>
      </c>
    </row>
    <row r="83" spans="1:6">
      <c r="F83" s="515"/>
    </row>
    <row r="84" spans="1:6" ht="42.75">
      <c r="A84" s="175" t="s">
        <v>5</v>
      </c>
      <c r="B84" s="41" t="s">
        <v>164</v>
      </c>
      <c r="C84" s="163"/>
      <c r="D84" s="164"/>
      <c r="E84" s="164"/>
      <c r="F84" s="510"/>
    </row>
    <row r="85" spans="1:6">
      <c r="A85" s="187"/>
      <c r="B85" s="135"/>
      <c r="C85" s="163" t="s">
        <v>26</v>
      </c>
      <c r="D85" s="164">
        <v>1</v>
      </c>
      <c r="E85" s="164"/>
      <c r="F85" s="510">
        <f>D85*E85</f>
        <v>0</v>
      </c>
    </row>
    <row r="86" spans="1:6">
      <c r="A86" s="187"/>
      <c r="B86" s="135"/>
      <c r="C86" s="163"/>
      <c r="D86" s="164"/>
      <c r="E86" s="164"/>
      <c r="F86" s="510"/>
    </row>
    <row r="87" spans="1:6" ht="71.25">
      <c r="A87" s="175" t="s">
        <v>9</v>
      </c>
      <c r="B87" s="41" t="s">
        <v>165</v>
      </c>
      <c r="C87" s="163"/>
      <c r="D87" s="164"/>
      <c r="E87" s="164"/>
      <c r="F87" s="510"/>
    </row>
    <row r="88" spans="1:6">
      <c r="A88" s="187"/>
      <c r="B88" s="135"/>
      <c r="C88" s="163" t="s">
        <v>26</v>
      </c>
      <c r="D88" s="164">
        <v>2.5</v>
      </c>
      <c r="E88" s="164"/>
      <c r="F88" s="510">
        <f>D88*E88</f>
        <v>0</v>
      </c>
    </row>
    <row r="89" spans="1:6">
      <c r="A89" s="187"/>
      <c r="B89" s="135"/>
      <c r="C89" s="163"/>
      <c r="D89" s="164"/>
      <c r="E89" s="164"/>
      <c r="F89" s="510"/>
    </row>
    <row r="90" spans="1:6" ht="71.25">
      <c r="A90" s="175" t="s">
        <v>13</v>
      </c>
      <c r="B90" s="41" t="s">
        <v>168</v>
      </c>
      <c r="C90" s="163"/>
      <c r="D90" s="164"/>
      <c r="E90" s="164"/>
      <c r="F90" s="510"/>
    </row>
    <row r="91" spans="1:6">
      <c r="A91" s="175"/>
      <c r="B91" s="135"/>
      <c r="C91" s="163" t="s">
        <v>26</v>
      </c>
      <c r="D91" s="164">
        <v>3</v>
      </c>
      <c r="E91" s="164"/>
      <c r="F91" s="510">
        <f>D91*E91</f>
        <v>0</v>
      </c>
    </row>
    <row r="92" spans="1:6">
      <c r="A92" s="175"/>
      <c r="B92" s="135"/>
      <c r="C92" s="163"/>
      <c r="D92" s="164"/>
      <c r="E92" s="164"/>
      <c r="F92" s="510"/>
    </row>
    <row r="93" spans="1:6" ht="85.5">
      <c r="A93" s="175" t="s">
        <v>17</v>
      </c>
      <c r="B93" s="41" t="s">
        <v>169</v>
      </c>
      <c r="C93" s="163"/>
      <c r="D93" s="164"/>
      <c r="E93" s="164"/>
      <c r="F93" s="510"/>
    </row>
    <row r="94" spans="1:6">
      <c r="A94" s="185" t="s">
        <v>134</v>
      </c>
      <c r="B94" s="41" t="s">
        <v>166</v>
      </c>
      <c r="C94" s="163" t="s">
        <v>56</v>
      </c>
      <c r="D94" s="164">
        <v>5</v>
      </c>
      <c r="E94" s="164"/>
      <c r="F94" s="510">
        <f>D94*E94</f>
        <v>0</v>
      </c>
    </row>
    <row r="95" spans="1:6">
      <c r="A95" s="185" t="s">
        <v>136</v>
      </c>
      <c r="B95" s="41" t="s">
        <v>167</v>
      </c>
      <c r="C95" s="163" t="s">
        <v>56</v>
      </c>
      <c r="D95" s="164">
        <v>8</v>
      </c>
      <c r="E95" s="164"/>
      <c r="F95" s="510">
        <f>D95*E95</f>
        <v>0</v>
      </c>
    </row>
    <row r="96" spans="1:6">
      <c r="F96" s="515"/>
    </row>
    <row r="97" spans="1:6" ht="171">
      <c r="A97" s="175" t="s">
        <v>20</v>
      </c>
      <c r="B97" s="41" t="s">
        <v>170</v>
      </c>
      <c r="C97" s="163"/>
      <c r="D97" s="164"/>
      <c r="E97" s="164"/>
      <c r="F97" s="510"/>
    </row>
    <row r="98" spans="1:6">
      <c r="A98" s="175"/>
      <c r="B98" s="135" t="s">
        <v>171</v>
      </c>
      <c r="C98" s="163" t="s">
        <v>12</v>
      </c>
      <c r="D98" s="164">
        <v>1</v>
      </c>
      <c r="E98" s="164"/>
      <c r="F98" s="510">
        <f>D98*E98</f>
        <v>0</v>
      </c>
    </row>
    <row r="99" spans="1:6">
      <c r="F99" s="515"/>
    </row>
    <row r="100" spans="1:6" ht="320.25" customHeight="1">
      <c r="A100" s="106" t="s">
        <v>22</v>
      </c>
      <c r="B100" s="183" t="s">
        <v>172</v>
      </c>
      <c r="F100" s="515"/>
    </row>
    <row r="101" spans="1:6">
      <c r="C101" s="180" t="s">
        <v>12</v>
      </c>
      <c r="D101" s="181">
        <v>1</v>
      </c>
      <c r="E101" s="181"/>
      <c r="F101" s="521">
        <f>D101*E101</f>
        <v>0</v>
      </c>
    </row>
    <row r="102" spans="1:6">
      <c r="F102" s="515"/>
    </row>
    <row r="103" spans="1:6" ht="42.75">
      <c r="A103" s="175" t="s">
        <v>24</v>
      </c>
      <c r="B103" s="41" t="s">
        <v>173</v>
      </c>
      <c r="C103" s="163"/>
      <c r="D103" s="164"/>
      <c r="E103" s="164"/>
      <c r="F103" s="510"/>
    </row>
    <row r="104" spans="1:6">
      <c r="A104" s="185"/>
      <c r="B104" s="135"/>
      <c r="C104" s="163" t="s">
        <v>26</v>
      </c>
      <c r="D104" s="164">
        <v>10</v>
      </c>
      <c r="E104" s="164"/>
      <c r="F104" s="510">
        <f>D104*E104</f>
        <v>0</v>
      </c>
    </row>
    <row r="105" spans="1:6">
      <c r="A105" s="185"/>
      <c r="B105" s="135"/>
      <c r="C105" s="163"/>
      <c r="D105" s="164"/>
      <c r="E105" s="164"/>
      <c r="F105" s="510"/>
    </row>
    <row r="106" spans="1:6" ht="114">
      <c r="A106" s="175" t="s">
        <v>27</v>
      </c>
      <c r="B106" s="41" t="s">
        <v>175</v>
      </c>
      <c r="C106" s="163"/>
      <c r="D106" s="164"/>
      <c r="E106" s="164"/>
      <c r="F106" s="510"/>
    </row>
    <row r="107" spans="1:6">
      <c r="A107" s="175" t="s">
        <v>134</v>
      </c>
      <c r="B107" s="135" t="s">
        <v>176</v>
      </c>
      <c r="C107" s="163" t="s">
        <v>56</v>
      </c>
      <c r="D107" s="164">
        <v>12</v>
      </c>
      <c r="E107" s="164"/>
      <c r="F107" s="510">
        <f>D107*E107</f>
        <v>0</v>
      </c>
    </row>
    <row r="108" spans="1:6">
      <c r="A108" s="175" t="s">
        <v>136</v>
      </c>
      <c r="B108" s="135" t="s">
        <v>177</v>
      </c>
      <c r="C108" s="163" t="s">
        <v>56</v>
      </c>
      <c r="D108" s="164">
        <v>2</v>
      </c>
      <c r="E108" s="164"/>
      <c r="F108" s="510">
        <f>D108*E108</f>
        <v>0</v>
      </c>
    </row>
    <row r="109" spans="1:6">
      <c r="A109" s="175" t="s">
        <v>138</v>
      </c>
      <c r="B109" s="135" t="s">
        <v>178</v>
      </c>
      <c r="C109" s="163" t="s">
        <v>56</v>
      </c>
      <c r="D109" s="164">
        <v>5</v>
      </c>
      <c r="E109" s="164"/>
      <c r="F109" s="510">
        <f>D109*E109</f>
        <v>0</v>
      </c>
    </row>
    <row r="110" spans="1:6">
      <c r="A110" s="175"/>
      <c r="B110" s="135"/>
      <c r="C110" s="163"/>
      <c r="D110" s="164"/>
      <c r="E110" s="164"/>
      <c r="F110" s="510"/>
    </row>
    <row r="111" spans="1:6" ht="42.75">
      <c r="A111" s="175" t="s">
        <v>150</v>
      </c>
      <c r="B111" s="41" t="s">
        <v>180</v>
      </c>
      <c r="C111" s="163"/>
      <c r="D111" s="164"/>
      <c r="E111" s="164"/>
      <c r="F111" s="510"/>
    </row>
    <row r="112" spans="1:6">
      <c r="A112" s="185"/>
      <c r="B112" s="41"/>
      <c r="C112" s="163" t="s">
        <v>12</v>
      </c>
      <c r="D112" s="164">
        <v>20</v>
      </c>
      <c r="E112" s="164"/>
      <c r="F112" s="510">
        <f>D112*E112</f>
        <v>0</v>
      </c>
    </row>
    <row r="113" spans="1:6">
      <c r="A113" s="185"/>
      <c r="B113" s="135"/>
      <c r="C113" s="163"/>
      <c r="D113" s="164"/>
      <c r="E113" s="164"/>
      <c r="F113" s="510"/>
    </row>
    <row r="114" spans="1:6" ht="28.5">
      <c r="A114" s="175" t="s">
        <v>174</v>
      </c>
      <c r="B114" s="41" t="s">
        <v>181</v>
      </c>
      <c r="C114" s="163"/>
      <c r="D114" s="164"/>
      <c r="E114" s="164"/>
      <c r="F114" s="510"/>
    </row>
    <row r="115" spans="1:6">
      <c r="A115" s="185"/>
      <c r="B115" s="135"/>
      <c r="C115" s="163" t="s">
        <v>12</v>
      </c>
      <c r="D115" s="164">
        <v>2</v>
      </c>
      <c r="E115" s="164"/>
      <c r="F115" s="510">
        <f>D115*E115</f>
        <v>0</v>
      </c>
    </row>
    <row r="116" spans="1:6">
      <c r="A116" s="185"/>
      <c r="B116" s="135"/>
      <c r="C116" s="163"/>
      <c r="D116" s="164"/>
      <c r="E116" s="164"/>
      <c r="F116" s="510"/>
    </row>
    <row r="117" spans="1:6">
      <c r="A117" s="175" t="s">
        <v>179</v>
      </c>
      <c r="B117" s="41" t="s">
        <v>182</v>
      </c>
      <c r="C117" s="163"/>
      <c r="D117" s="164"/>
      <c r="E117" s="164"/>
      <c r="F117" s="510"/>
    </row>
    <row r="118" spans="1:6">
      <c r="A118" s="175"/>
      <c r="B118" s="135" t="s">
        <v>177</v>
      </c>
      <c r="C118" s="163" t="s">
        <v>12</v>
      </c>
      <c r="D118" s="164">
        <v>2</v>
      </c>
      <c r="E118" s="164"/>
      <c r="F118" s="510">
        <f>D118*E118</f>
        <v>0</v>
      </c>
    </row>
    <row r="119" spans="1:6">
      <c r="F119" s="515"/>
    </row>
    <row r="120" spans="1:6">
      <c r="F120" s="515"/>
    </row>
    <row r="121" spans="1:6" ht="15.75">
      <c r="B121" s="196" t="s">
        <v>186</v>
      </c>
      <c r="C121" s="179"/>
      <c r="D121" s="179"/>
      <c r="E121" s="179"/>
      <c r="F121" s="522">
        <f>SUM(F81:F118)</f>
        <v>0</v>
      </c>
    </row>
    <row r="122" spans="1:6">
      <c r="F122" s="515"/>
    </row>
    <row r="123" spans="1:6" ht="15.75">
      <c r="A123" s="187"/>
      <c r="B123" s="178" t="s">
        <v>183</v>
      </c>
      <c r="C123" s="177"/>
      <c r="D123" s="176"/>
      <c r="E123" s="176"/>
      <c r="F123" s="523"/>
    </row>
    <row r="124" spans="1:6">
      <c r="A124" s="187"/>
      <c r="B124" s="155"/>
      <c r="C124" s="163"/>
      <c r="D124" s="164"/>
      <c r="E124" s="164"/>
      <c r="F124" s="510"/>
    </row>
    <row r="125" spans="1:6" ht="30">
      <c r="A125" s="175" t="s">
        <v>2</v>
      </c>
      <c r="B125" s="41" t="s">
        <v>184</v>
      </c>
      <c r="C125" s="163"/>
      <c r="D125" s="169"/>
      <c r="E125" s="134"/>
      <c r="F125" s="510"/>
    </row>
    <row r="126" spans="1:6" ht="57.75">
      <c r="A126" s="175"/>
      <c r="B126" s="188" t="s">
        <v>188</v>
      </c>
      <c r="C126" s="163"/>
      <c r="D126" s="169"/>
      <c r="E126" s="134"/>
      <c r="F126" s="510"/>
    </row>
    <row r="127" spans="1:6">
      <c r="A127" s="175"/>
      <c r="B127" s="188" t="s">
        <v>189</v>
      </c>
      <c r="C127" s="163"/>
      <c r="D127" s="169"/>
      <c r="E127" s="134"/>
      <c r="F127" s="510"/>
    </row>
    <row r="128" spans="1:6" ht="242.25">
      <c r="A128" s="175"/>
      <c r="B128" s="186" t="s">
        <v>403</v>
      </c>
      <c r="C128" s="163"/>
      <c r="D128" s="169"/>
      <c r="E128" s="134"/>
      <c r="F128" s="510"/>
    </row>
    <row r="129" spans="1:6">
      <c r="A129" s="175"/>
      <c r="B129" s="186" t="s">
        <v>190</v>
      </c>
      <c r="C129" s="163"/>
      <c r="D129" s="169"/>
      <c r="E129" s="134"/>
      <c r="F129" s="510"/>
    </row>
    <row r="130" spans="1:6">
      <c r="A130" s="175"/>
      <c r="B130" s="168" t="s">
        <v>191</v>
      </c>
      <c r="C130" s="163"/>
      <c r="D130" s="169"/>
      <c r="E130" s="134"/>
      <c r="F130" s="510"/>
    </row>
    <row r="131" spans="1:6">
      <c r="A131" s="175"/>
      <c r="B131" s="195" t="s">
        <v>192</v>
      </c>
      <c r="C131" s="163"/>
      <c r="D131" s="169"/>
      <c r="E131" s="134"/>
      <c r="F131" s="510"/>
    </row>
    <row r="132" spans="1:6">
      <c r="A132" s="185"/>
      <c r="B132" s="195" t="s">
        <v>185</v>
      </c>
      <c r="C132" s="163" t="s">
        <v>126</v>
      </c>
      <c r="D132" s="169">
        <v>1</v>
      </c>
      <c r="E132" s="134"/>
      <c r="F132" s="510">
        <f>D132*E132</f>
        <v>0</v>
      </c>
    </row>
    <row r="133" spans="1:6" ht="228.75" customHeight="1">
      <c r="F133" s="515"/>
    </row>
    <row r="134" spans="1:6" ht="59.25">
      <c r="A134" s="106" t="s">
        <v>5</v>
      </c>
      <c r="B134" s="197" t="s">
        <v>404</v>
      </c>
      <c r="C134" s="163"/>
      <c r="D134" s="169"/>
      <c r="E134" s="134"/>
      <c r="F134" s="510"/>
    </row>
    <row r="135" spans="1:6" ht="28.5">
      <c r="B135" s="186" t="s">
        <v>193</v>
      </c>
      <c r="C135" s="163"/>
      <c r="D135" s="169"/>
      <c r="E135" s="134"/>
      <c r="F135" s="510"/>
    </row>
    <row r="136" spans="1:6" ht="178.5" customHeight="1">
      <c r="B136" s="186" t="s">
        <v>195</v>
      </c>
      <c r="C136" s="163"/>
      <c r="D136" s="169"/>
      <c r="E136" s="134"/>
      <c r="F136" s="510"/>
    </row>
    <row r="137" spans="1:6" ht="143.25" customHeight="1">
      <c r="B137" s="194" t="s">
        <v>194</v>
      </c>
      <c r="C137" s="163"/>
      <c r="D137" s="169"/>
      <c r="E137" s="134"/>
      <c r="F137" s="510"/>
    </row>
    <row r="138" spans="1:6">
      <c r="B138" s="198"/>
      <c r="C138" s="163" t="s">
        <v>12</v>
      </c>
      <c r="D138" s="169">
        <v>2</v>
      </c>
      <c r="E138" s="134"/>
      <c r="F138" s="510">
        <f>D138*E138</f>
        <v>0</v>
      </c>
    </row>
    <row r="139" spans="1:6">
      <c r="F139" s="515"/>
    </row>
    <row r="140" spans="1:6" ht="199.5">
      <c r="A140" s="106" t="s">
        <v>9</v>
      </c>
      <c r="B140" s="82" t="s">
        <v>196</v>
      </c>
      <c r="C140" s="163"/>
      <c r="D140" s="199"/>
      <c r="E140" s="200"/>
      <c r="F140" s="524"/>
    </row>
    <row r="141" spans="1:6" ht="28.5">
      <c r="B141" s="201" t="s">
        <v>197</v>
      </c>
      <c r="C141" s="202" t="s">
        <v>126</v>
      </c>
      <c r="D141" s="199">
        <v>1</v>
      </c>
      <c r="E141" s="200"/>
      <c r="F141" s="524">
        <f>D141*E141</f>
        <v>0</v>
      </c>
    </row>
    <row r="142" spans="1:6">
      <c r="F142" s="515"/>
    </row>
    <row r="143" spans="1:6" ht="85.5">
      <c r="A143" s="106" t="s">
        <v>13</v>
      </c>
      <c r="B143" s="41" t="s">
        <v>198</v>
      </c>
      <c r="C143" s="163"/>
      <c r="D143" s="164" t="s">
        <v>199</v>
      </c>
      <c r="E143" s="164"/>
      <c r="F143" s="510"/>
    </row>
    <row r="144" spans="1:6">
      <c r="B144" s="41" t="s">
        <v>200</v>
      </c>
      <c r="C144" s="163" t="s">
        <v>12</v>
      </c>
      <c r="D144" s="164">
        <v>2</v>
      </c>
      <c r="E144" s="164"/>
      <c r="F144" s="510">
        <f>D144*E144</f>
        <v>0</v>
      </c>
    </row>
    <row r="145" spans="1:6">
      <c r="F145" s="515"/>
    </row>
    <row r="146" spans="1:6" ht="57">
      <c r="A146" s="106" t="s">
        <v>17</v>
      </c>
      <c r="B146" s="41" t="s">
        <v>201</v>
      </c>
      <c r="C146" s="163"/>
      <c r="D146" s="164"/>
      <c r="E146" s="164"/>
      <c r="F146" s="510"/>
    </row>
    <row r="147" spans="1:6">
      <c r="B147" s="148"/>
      <c r="C147" s="163" t="s">
        <v>12</v>
      </c>
      <c r="D147" s="164">
        <v>1</v>
      </c>
      <c r="E147" s="164"/>
      <c r="F147" s="510">
        <f>D147*E147</f>
        <v>0</v>
      </c>
    </row>
    <row r="148" spans="1:6">
      <c r="F148" s="515"/>
    </row>
    <row r="149" spans="1:6" ht="57">
      <c r="A149" s="106" t="s">
        <v>20</v>
      </c>
      <c r="B149" s="41" t="s">
        <v>202</v>
      </c>
      <c r="C149" s="163"/>
      <c r="D149" s="164"/>
      <c r="E149" s="164"/>
      <c r="F149" s="510"/>
    </row>
    <row r="150" spans="1:6">
      <c r="B150" s="148"/>
      <c r="C150" s="163" t="s">
        <v>12</v>
      </c>
      <c r="D150" s="164">
        <v>1</v>
      </c>
      <c r="E150" s="164"/>
      <c r="F150" s="510">
        <f>D150*E150</f>
        <v>0</v>
      </c>
    </row>
    <row r="151" spans="1:6">
      <c r="F151" s="515"/>
    </row>
    <row r="152" spans="1:6">
      <c r="F152" s="515"/>
    </row>
    <row r="153" spans="1:6" ht="57">
      <c r="A153" s="106" t="s">
        <v>22</v>
      </c>
      <c r="B153" s="170" t="s">
        <v>203</v>
      </c>
      <c r="C153" s="205"/>
      <c r="D153" s="206"/>
      <c r="E153" s="207"/>
      <c r="F153" s="516"/>
    </row>
    <row r="154" spans="1:6">
      <c r="B154" s="170"/>
      <c r="C154" s="205" t="s">
        <v>12</v>
      </c>
      <c r="D154" s="206">
        <v>1</v>
      </c>
      <c r="E154" s="206"/>
      <c r="F154" s="517">
        <f>D154*E154</f>
        <v>0</v>
      </c>
    </row>
    <row r="155" spans="1:6">
      <c r="F155" s="515"/>
    </row>
    <row r="156" spans="1:6" ht="15.75">
      <c r="B156" s="204" t="s">
        <v>204</v>
      </c>
      <c r="C156" s="166"/>
      <c r="D156" s="167"/>
      <c r="E156" s="167"/>
      <c r="F156" s="525">
        <f>SUM(F125:F155)</f>
        <v>0</v>
      </c>
    </row>
    <row r="157" spans="1:6">
      <c r="F157" s="515"/>
    </row>
    <row r="158" spans="1:6">
      <c r="F158" s="515"/>
    </row>
    <row r="159" spans="1:6">
      <c r="B159" s="41"/>
      <c r="C159" s="163"/>
      <c r="D159" s="164"/>
      <c r="E159" s="164"/>
      <c r="F159" s="514"/>
    </row>
    <row r="160" spans="1:6">
      <c r="B160" s="155" t="s">
        <v>205</v>
      </c>
      <c r="C160" s="163"/>
      <c r="D160" s="164"/>
      <c r="E160" s="164"/>
      <c r="F160" s="514"/>
    </row>
    <row r="161" spans="2:6">
      <c r="B161" s="155"/>
      <c r="C161" s="163"/>
      <c r="D161" s="164"/>
      <c r="E161" s="164"/>
      <c r="F161" s="514"/>
    </row>
    <row r="162" spans="2:6">
      <c r="B162" s="155" t="str">
        <f>B6</f>
        <v>I.  DEMONTAŽE</v>
      </c>
      <c r="C162" s="163"/>
      <c r="D162" s="164"/>
      <c r="E162" s="164"/>
      <c r="F162" s="514">
        <f>F23</f>
        <v>0</v>
      </c>
    </row>
    <row r="163" spans="2:6">
      <c r="B163" s="155"/>
      <c r="C163" s="163"/>
      <c r="D163" s="164"/>
      <c r="E163" s="164"/>
      <c r="F163" s="510"/>
    </row>
    <row r="164" spans="2:6">
      <c r="B164" s="155" t="str">
        <f>B27</f>
        <v>II.  VODOVOD</v>
      </c>
      <c r="C164" s="163"/>
      <c r="D164" s="164"/>
      <c r="E164" s="164"/>
      <c r="F164" s="514">
        <f>F74</f>
        <v>0</v>
      </c>
    </row>
    <row r="165" spans="2:6">
      <c r="B165" s="155"/>
      <c r="C165" s="163"/>
      <c r="D165" s="164"/>
      <c r="E165" s="164"/>
      <c r="F165" s="510"/>
    </row>
    <row r="166" spans="2:6">
      <c r="B166" s="155" t="str">
        <f>B78</f>
        <v xml:space="preserve">III. KANALIZACIJA </v>
      </c>
      <c r="C166" s="163"/>
      <c r="D166" s="164"/>
      <c r="E166" s="164"/>
      <c r="F166" s="514">
        <f>F121</f>
        <v>0</v>
      </c>
    </row>
    <row r="167" spans="2:6">
      <c r="B167" s="155"/>
      <c r="C167" s="163"/>
      <c r="D167" s="164"/>
      <c r="E167" s="164"/>
      <c r="F167" s="510"/>
    </row>
    <row r="168" spans="2:6">
      <c r="B168" s="155" t="str">
        <f>B123</f>
        <v xml:space="preserve">IV. SANITARNA OPREMA  </v>
      </c>
      <c r="C168" s="163"/>
      <c r="D168" s="164"/>
      <c r="E168" s="164"/>
      <c r="F168" s="514">
        <f>F156</f>
        <v>0</v>
      </c>
    </row>
    <row r="169" spans="2:6">
      <c r="B169" s="155"/>
      <c r="C169" s="163"/>
      <c r="D169" s="164"/>
      <c r="E169" s="164"/>
      <c r="F169" s="510"/>
    </row>
    <row r="170" spans="2:6">
      <c r="B170" s="155"/>
      <c r="C170" s="163"/>
      <c r="D170" s="164"/>
      <c r="E170" s="164"/>
      <c r="F170" s="510"/>
    </row>
    <row r="171" spans="2:6">
      <c r="B171" s="203" t="s">
        <v>206</v>
      </c>
      <c r="C171" s="166"/>
      <c r="D171" s="167"/>
      <c r="E171" s="167"/>
      <c r="F171" s="520">
        <f>SUM(F162:F169)</f>
        <v>0</v>
      </c>
    </row>
  </sheetData>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2"/>
  <sheetViews>
    <sheetView view="pageBreakPreview" topLeftCell="A23" zoomScaleNormal="100" zoomScaleSheetLayoutView="100" workbookViewId="0">
      <selection activeCell="F34" sqref="F34"/>
    </sheetView>
  </sheetViews>
  <sheetFormatPr defaultColWidth="9.140625" defaultRowHeight="15"/>
  <cols>
    <col min="1" max="1" width="9.140625" style="247"/>
    <col min="2" max="2" width="30.85546875" style="247" customWidth="1"/>
    <col min="3" max="3" width="14" style="247" customWidth="1"/>
    <col min="4" max="4" width="14.28515625" style="247" customWidth="1"/>
    <col min="5" max="7" width="9.140625" style="247"/>
    <col min="8" max="8" width="9.140625" style="248"/>
    <col min="9" max="16384" width="9.140625" style="247"/>
  </cols>
  <sheetData>
    <row r="1" spans="1:9">
      <c r="A1" s="250"/>
      <c r="B1" s="250"/>
      <c r="C1" s="250"/>
      <c r="D1" s="250"/>
      <c r="E1" s="250"/>
      <c r="F1" s="250"/>
      <c r="G1" s="250"/>
      <c r="H1" s="251"/>
      <c r="I1" s="250"/>
    </row>
    <row r="2" spans="1:9" ht="15.75">
      <c r="A2" s="252" t="s">
        <v>207</v>
      </c>
      <c r="B2" s="253" t="s">
        <v>208</v>
      </c>
      <c r="C2" s="254"/>
      <c r="D2" s="254"/>
      <c r="E2" s="254"/>
      <c r="F2" s="254"/>
      <c r="G2" s="250"/>
      <c r="H2" s="251"/>
      <c r="I2" s="250"/>
    </row>
    <row r="3" spans="1:9">
      <c r="A3" s="250"/>
      <c r="B3" s="250"/>
      <c r="C3" s="250"/>
      <c r="D3" s="250"/>
      <c r="E3" s="250"/>
      <c r="F3" s="250"/>
      <c r="G3" s="250"/>
      <c r="H3" s="251"/>
      <c r="I3" s="250"/>
    </row>
    <row r="4" spans="1:9">
      <c r="A4" s="255" t="s">
        <v>209</v>
      </c>
      <c r="B4" s="256" t="s">
        <v>263</v>
      </c>
      <c r="C4" s="256"/>
      <c r="D4" s="256"/>
      <c r="E4" s="257"/>
      <c r="F4" s="257"/>
      <c r="G4" s="258"/>
      <c r="H4" s="259"/>
      <c r="I4" s="250"/>
    </row>
    <row r="5" spans="1:9">
      <c r="A5" s="260"/>
      <c r="B5" s="261"/>
      <c r="C5" s="261"/>
      <c r="D5" s="261"/>
      <c r="E5" s="260"/>
      <c r="F5" s="260"/>
      <c r="G5" s="262"/>
      <c r="H5" s="263"/>
      <c r="I5" s="250"/>
    </row>
    <row r="6" spans="1:9" ht="64.5" customHeight="1">
      <c r="A6" s="264">
        <v>1</v>
      </c>
      <c r="B6" s="563" t="s">
        <v>210</v>
      </c>
      <c r="C6" s="563"/>
      <c r="D6" s="563"/>
      <c r="E6" s="265"/>
      <c r="F6" s="265"/>
      <c r="G6" s="266"/>
      <c r="H6" s="267"/>
      <c r="I6" s="250"/>
    </row>
    <row r="7" spans="1:9">
      <c r="A7" s="268"/>
      <c r="B7" s="269" t="s">
        <v>211</v>
      </c>
      <c r="C7" s="270"/>
      <c r="D7" s="271">
        <v>1</v>
      </c>
      <c r="E7" s="272" t="s">
        <v>212</v>
      </c>
      <c r="F7" s="265"/>
      <c r="G7" s="266"/>
      <c r="H7" s="267"/>
      <c r="I7" s="250"/>
    </row>
    <row r="8" spans="1:9">
      <c r="A8" s="268"/>
      <c r="B8" s="269" t="s">
        <v>213</v>
      </c>
      <c r="C8" s="273"/>
      <c r="D8" s="274" t="s">
        <v>214</v>
      </c>
      <c r="E8" s="272" t="s">
        <v>215</v>
      </c>
      <c r="F8" s="265"/>
      <c r="G8" s="266"/>
      <c r="H8" s="267"/>
      <c r="I8" s="250"/>
    </row>
    <row r="9" spans="1:9">
      <c r="A9" s="268"/>
      <c r="B9" s="269" t="s">
        <v>216</v>
      </c>
      <c r="C9" s="275"/>
      <c r="D9" s="274" t="s">
        <v>217</v>
      </c>
      <c r="E9" s="272" t="s">
        <v>212</v>
      </c>
      <c r="F9" s="265"/>
      <c r="G9" s="266"/>
      <c r="H9" s="267"/>
      <c r="I9" s="250"/>
    </row>
    <row r="10" spans="1:9">
      <c r="A10" s="268"/>
      <c r="B10" s="269" t="s">
        <v>218</v>
      </c>
      <c r="C10" s="276" t="s">
        <v>219</v>
      </c>
      <c r="D10" s="274" t="s">
        <v>220</v>
      </c>
      <c r="E10" s="272" t="s">
        <v>221</v>
      </c>
      <c r="F10" s="265"/>
      <c r="G10" s="266"/>
      <c r="H10" s="267"/>
      <c r="I10" s="250"/>
    </row>
    <row r="11" spans="1:9" ht="15.75">
      <c r="A11" s="277"/>
      <c r="B11" s="278"/>
      <c r="C11" s="278"/>
      <c r="D11" s="279"/>
      <c r="E11" s="280"/>
      <c r="F11" s="281"/>
      <c r="G11" s="282"/>
      <c r="H11" s="267"/>
      <c r="I11" s="250"/>
    </row>
    <row r="12" spans="1:9" ht="15.75">
      <c r="A12" s="277"/>
      <c r="B12" s="283"/>
      <c r="C12" s="283"/>
      <c r="D12" s="283"/>
      <c r="E12" s="284" t="s">
        <v>222</v>
      </c>
      <c r="F12" s="284">
        <v>3</v>
      </c>
      <c r="G12" s="285"/>
      <c r="H12" s="526">
        <f>IF(F12="","",F12*G12)</f>
        <v>0</v>
      </c>
      <c r="I12" s="250"/>
    </row>
    <row r="13" spans="1:9" ht="15.75">
      <c r="A13" s="277"/>
      <c r="B13" s="286"/>
      <c r="C13" s="287"/>
      <c r="D13" s="287"/>
      <c r="E13" s="288"/>
      <c r="F13" s="288"/>
      <c r="G13" s="285"/>
      <c r="H13" s="526"/>
      <c r="I13" s="250"/>
    </row>
    <row r="14" spans="1:9" ht="43.5" customHeight="1">
      <c r="A14" s="264">
        <v>2</v>
      </c>
      <c r="B14" s="564" t="s">
        <v>223</v>
      </c>
      <c r="C14" s="564"/>
      <c r="D14" s="564"/>
      <c r="E14" s="288" t="s">
        <v>222</v>
      </c>
      <c r="F14" s="288">
        <v>1</v>
      </c>
      <c r="G14" s="285"/>
      <c r="H14" s="526">
        <f>IF(F14="","",F14*G14)</f>
        <v>0</v>
      </c>
      <c r="I14" s="250"/>
    </row>
    <row r="15" spans="1:9">
      <c r="A15" s="290"/>
      <c r="B15" s="289"/>
      <c r="C15" s="289"/>
      <c r="D15" s="289"/>
      <c r="E15" s="288"/>
      <c r="F15" s="288"/>
      <c r="G15" s="285"/>
      <c r="H15" s="526"/>
      <c r="I15" s="250"/>
    </row>
    <row r="16" spans="1:9" ht="30.75" customHeight="1">
      <c r="A16" s="264">
        <v>3</v>
      </c>
      <c r="B16" s="564" t="s">
        <v>224</v>
      </c>
      <c r="C16" s="564"/>
      <c r="D16" s="564"/>
      <c r="E16" s="288" t="s">
        <v>222</v>
      </c>
      <c r="F16" s="288">
        <v>1</v>
      </c>
      <c r="G16" s="285"/>
      <c r="H16" s="526">
        <f>IF(F16="","",F16*G16)</f>
        <v>0</v>
      </c>
      <c r="I16" s="250"/>
    </row>
    <row r="17" spans="1:9">
      <c r="A17" s="264"/>
      <c r="B17" s="289"/>
      <c r="C17" s="289"/>
      <c r="D17" s="289"/>
      <c r="E17" s="288"/>
      <c r="F17" s="288"/>
      <c r="G17" s="285"/>
      <c r="H17" s="526"/>
      <c r="I17" s="250"/>
    </row>
    <row r="18" spans="1:9" ht="161.44999999999999" customHeight="1">
      <c r="A18" s="264">
        <v>4</v>
      </c>
      <c r="B18" s="563" t="s">
        <v>259</v>
      </c>
      <c r="C18" s="563"/>
      <c r="D18" s="563"/>
      <c r="E18" s="288" t="s">
        <v>222</v>
      </c>
      <c r="F18" s="288">
        <v>1</v>
      </c>
      <c r="G18" s="285"/>
      <c r="H18" s="526">
        <f>F18*G18</f>
        <v>0</v>
      </c>
      <c r="I18" s="250"/>
    </row>
    <row r="19" spans="1:9">
      <c r="A19" s="250"/>
      <c r="B19" s="250"/>
      <c r="C19" s="250"/>
      <c r="D19" s="250"/>
      <c r="E19" s="250"/>
      <c r="F19" s="250"/>
      <c r="G19" s="250"/>
      <c r="H19" s="527"/>
      <c r="I19" s="250"/>
    </row>
    <row r="20" spans="1:9">
      <c r="A20" s="291"/>
      <c r="B20" s="292" t="s">
        <v>227</v>
      </c>
      <c r="C20" s="293"/>
      <c r="D20" s="293"/>
      <c r="E20" s="293"/>
      <c r="F20" s="293"/>
      <c r="G20" s="294" t="s">
        <v>226</v>
      </c>
      <c r="H20" s="528">
        <f>SUM(H12:H18)</f>
        <v>0</v>
      </c>
      <c r="I20" s="250"/>
    </row>
    <row r="21" spans="1:9">
      <c r="A21" s="295"/>
      <c r="B21" s="296"/>
      <c r="C21" s="297"/>
      <c r="D21" s="297"/>
      <c r="E21" s="297"/>
      <c r="F21" s="297"/>
      <c r="G21" s="298"/>
      <c r="H21" s="529"/>
      <c r="I21" s="250"/>
    </row>
    <row r="22" spans="1:9">
      <c r="A22" s="250"/>
      <c r="B22" s="250"/>
      <c r="C22" s="250"/>
      <c r="D22" s="250"/>
      <c r="E22" s="250"/>
      <c r="F22" s="250"/>
      <c r="G22" s="250"/>
      <c r="H22" s="527"/>
      <c r="I22" s="250"/>
    </row>
    <row r="23" spans="1:9" ht="15.75">
      <c r="A23" s="299" t="s">
        <v>225</v>
      </c>
      <c r="B23" s="300" t="s">
        <v>228</v>
      </c>
      <c r="C23" s="301"/>
      <c r="D23" s="301"/>
      <c r="E23" s="301"/>
      <c r="F23" s="301"/>
      <c r="G23" s="301"/>
      <c r="H23" s="530"/>
      <c r="I23" s="250"/>
    </row>
    <row r="24" spans="1:9">
      <c r="A24" s="250"/>
      <c r="B24" s="250"/>
      <c r="C24" s="250"/>
      <c r="D24" s="250"/>
      <c r="E24" s="250"/>
      <c r="F24" s="250"/>
      <c r="G24" s="250"/>
      <c r="H24" s="527"/>
      <c r="I24" s="250"/>
    </row>
    <row r="25" spans="1:9">
      <c r="A25" s="302">
        <v>5</v>
      </c>
      <c r="B25" s="562" t="s">
        <v>260</v>
      </c>
      <c r="C25" s="562"/>
      <c r="D25" s="562"/>
      <c r="E25" s="250" t="s">
        <v>222</v>
      </c>
      <c r="F25" s="303">
        <v>1</v>
      </c>
      <c r="G25" s="304"/>
      <c r="H25" s="527">
        <f>F25*G25</f>
        <v>0</v>
      </c>
      <c r="I25" s="250"/>
    </row>
    <row r="26" spans="1:9">
      <c r="A26" s="250"/>
      <c r="B26" s="250"/>
      <c r="C26" s="250"/>
      <c r="D26" s="250"/>
      <c r="E26" s="250"/>
      <c r="F26" s="250"/>
      <c r="G26" s="250"/>
      <c r="H26" s="527"/>
      <c r="I26" s="250"/>
    </row>
    <row r="27" spans="1:9" ht="32.25" customHeight="1">
      <c r="A27" s="302">
        <v>6</v>
      </c>
      <c r="B27" s="562" t="s">
        <v>262</v>
      </c>
      <c r="C27" s="562"/>
      <c r="D27" s="562"/>
      <c r="E27" s="250" t="s">
        <v>222</v>
      </c>
      <c r="F27" s="303">
        <v>1</v>
      </c>
      <c r="G27" s="304"/>
      <c r="H27" s="527">
        <f>F27*G27</f>
        <v>0</v>
      </c>
      <c r="I27" s="250"/>
    </row>
    <row r="28" spans="1:9">
      <c r="A28" s="250"/>
      <c r="B28" s="250"/>
      <c r="C28" s="250"/>
      <c r="D28" s="250"/>
      <c r="E28" s="250"/>
      <c r="F28" s="250"/>
      <c r="G28" s="250"/>
      <c r="H28" s="527"/>
      <c r="I28" s="250"/>
    </row>
    <row r="29" spans="1:9" ht="49.5" customHeight="1">
      <c r="A29" s="302">
        <v>7</v>
      </c>
      <c r="B29" s="562" t="s">
        <v>261</v>
      </c>
      <c r="C29" s="562"/>
      <c r="D29" s="562"/>
      <c r="E29" s="250" t="s">
        <v>222</v>
      </c>
      <c r="F29" s="303">
        <v>1</v>
      </c>
      <c r="G29" s="304"/>
      <c r="H29" s="527">
        <f t="shared" ref="H29" si="0">F29*G29</f>
        <v>0</v>
      </c>
      <c r="I29" s="250"/>
    </row>
    <row r="30" spans="1:9" ht="48" customHeight="1">
      <c r="A30" s="302">
        <v>8</v>
      </c>
      <c r="B30" s="561" t="s">
        <v>229</v>
      </c>
      <c r="C30" s="561"/>
      <c r="D30" s="561"/>
      <c r="E30" s="250" t="s">
        <v>222</v>
      </c>
      <c r="F30" s="303">
        <v>1</v>
      </c>
      <c r="G30" s="304"/>
      <c r="H30" s="527">
        <f>F30*G30</f>
        <v>0</v>
      </c>
      <c r="I30" s="250"/>
    </row>
    <row r="31" spans="1:9">
      <c r="A31" s="250"/>
      <c r="B31" s="250"/>
      <c r="C31" s="250"/>
      <c r="D31" s="250"/>
      <c r="E31" s="250"/>
      <c r="F31" s="250"/>
      <c r="G31" s="304"/>
      <c r="H31" s="527"/>
      <c r="I31" s="250"/>
    </row>
    <row r="32" spans="1:9">
      <c r="A32" s="250"/>
      <c r="B32" s="250"/>
      <c r="C32" s="250"/>
      <c r="D32" s="250"/>
      <c r="E32" s="250"/>
      <c r="F32" s="250"/>
      <c r="G32" s="250"/>
      <c r="H32" s="527"/>
      <c r="I32" s="250"/>
    </row>
    <row r="33" spans="1:9">
      <c r="A33" s="305"/>
      <c r="B33" s="306" t="s">
        <v>228</v>
      </c>
      <c r="C33" s="301"/>
      <c r="D33" s="301"/>
      <c r="E33" s="301"/>
      <c r="F33" s="301"/>
      <c r="G33" s="294" t="s">
        <v>226</v>
      </c>
      <c r="H33" s="528">
        <f>SUM(H25:H31)</f>
        <v>0</v>
      </c>
      <c r="I33" s="250"/>
    </row>
    <row r="34" spans="1:9">
      <c r="A34" s="250"/>
      <c r="B34" s="250"/>
      <c r="C34" s="250"/>
      <c r="D34" s="250"/>
      <c r="E34" s="250"/>
      <c r="F34" s="250"/>
      <c r="G34" s="298"/>
      <c r="H34" s="527"/>
    </row>
    <row r="35" spans="1:9" ht="15.75">
      <c r="A35" s="307"/>
      <c r="B35" s="308" t="s">
        <v>230</v>
      </c>
      <c r="C35" s="309"/>
      <c r="D35" s="309"/>
      <c r="E35" s="309"/>
      <c r="F35" s="309"/>
      <c r="G35" s="310"/>
      <c r="H35" s="531"/>
    </row>
    <row r="36" spans="1:9" ht="15.75">
      <c r="A36" s="311" t="s">
        <v>209</v>
      </c>
      <c r="B36" s="312" t="str">
        <f>B4</f>
        <v>INSTALACIJA  GRIJANJA / HLAĐENJA</v>
      </c>
      <c r="C36" s="301"/>
      <c r="D36" s="301"/>
      <c r="E36" s="301"/>
      <c r="F36" s="301"/>
      <c r="G36" s="294" t="s">
        <v>226</v>
      </c>
      <c r="H36" s="532">
        <f>H20</f>
        <v>0</v>
      </c>
    </row>
    <row r="37" spans="1:9" ht="15.75">
      <c r="A37" s="313" t="s">
        <v>225</v>
      </c>
      <c r="B37" s="314" t="str">
        <f>B23</f>
        <v>INSTALACIJA MJERNOG PLINA</v>
      </c>
      <c r="C37" s="315"/>
      <c r="D37" s="315"/>
      <c r="E37" s="315"/>
      <c r="F37" s="315"/>
      <c r="G37" s="316" t="s">
        <v>226</v>
      </c>
      <c r="H37" s="533">
        <f>H33</f>
        <v>0</v>
      </c>
    </row>
    <row r="38" spans="1:9">
      <c r="A38" s="250"/>
      <c r="B38" s="250"/>
      <c r="C38" s="250"/>
      <c r="D38" s="250"/>
      <c r="E38" s="250"/>
      <c r="F38" s="250"/>
      <c r="G38" s="298"/>
      <c r="H38" s="527"/>
    </row>
    <row r="39" spans="1:9">
      <c r="A39" s="305"/>
      <c r="B39" s="306" t="s">
        <v>231</v>
      </c>
      <c r="C39" s="306"/>
      <c r="D39" s="306"/>
      <c r="E39" s="306"/>
      <c r="F39" s="306"/>
      <c r="G39" s="294" t="s">
        <v>226</v>
      </c>
      <c r="H39" s="532">
        <f>SUM(H36:H38)</f>
        <v>0</v>
      </c>
    </row>
    <row r="40" spans="1:9">
      <c r="A40" s="250"/>
      <c r="B40" s="250"/>
      <c r="C40" s="250"/>
      <c r="D40" s="250"/>
      <c r="E40" s="250"/>
      <c r="F40" s="250"/>
      <c r="G40" s="250"/>
      <c r="H40" s="251"/>
    </row>
    <row r="41" spans="1:9">
      <c r="A41" s="250"/>
      <c r="B41" s="250"/>
      <c r="C41" s="250"/>
      <c r="D41" s="250"/>
      <c r="E41" s="250"/>
      <c r="F41" s="250"/>
      <c r="G41" s="250"/>
      <c r="H41" s="251"/>
    </row>
    <row r="42" spans="1:9">
      <c r="A42" s="250"/>
      <c r="B42" s="250"/>
      <c r="C42" s="250"/>
      <c r="D42" s="250"/>
      <c r="E42" s="250"/>
      <c r="F42" s="250"/>
      <c r="G42" s="250"/>
      <c r="H42" s="251"/>
    </row>
  </sheetData>
  <mergeCells count="8">
    <mergeCell ref="B30:D30"/>
    <mergeCell ref="B27:D27"/>
    <mergeCell ref="B29:D29"/>
    <mergeCell ref="B18:D18"/>
    <mergeCell ref="B6:D6"/>
    <mergeCell ref="B14:D14"/>
    <mergeCell ref="B16:D16"/>
    <mergeCell ref="B25:D25"/>
  </mergeCell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4"/>
  <sheetViews>
    <sheetView view="pageBreakPreview" topLeftCell="A209" zoomScale="90" zoomScaleNormal="100" zoomScaleSheetLayoutView="90" workbookViewId="0">
      <selection activeCell="E216" sqref="E216"/>
    </sheetView>
  </sheetViews>
  <sheetFormatPr defaultRowHeight="15"/>
  <cols>
    <col min="1" max="1" width="4.28515625" customWidth="1"/>
    <col min="2" max="2" width="47.5703125" customWidth="1"/>
    <col min="3" max="3" width="8.7109375" customWidth="1"/>
    <col min="4" max="4" width="4.7109375" customWidth="1"/>
    <col min="5" max="5" width="9.42578125" customWidth="1"/>
    <col min="6" max="6" width="14.42578125" customWidth="1"/>
  </cols>
  <sheetData>
    <row r="1" spans="1:6" ht="15.75">
      <c r="A1" s="317" t="s">
        <v>264</v>
      </c>
      <c r="B1" s="318"/>
      <c r="C1" s="319"/>
      <c r="D1" s="320"/>
      <c r="E1" s="321"/>
      <c r="F1" s="322"/>
    </row>
    <row r="2" spans="1:6">
      <c r="A2" s="323" t="s">
        <v>265</v>
      </c>
      <c r="B2" s="324" t="s">
        <v>266</v>
      </c>
      <c r="C2" s="324" t="s">
        <v>267</v>
      </c>
      <c r="D2" s="325" t="s">
        <v>268</v>
      </c>
      <c r="E2" s="326" t="s">
        <v>269</v>
      </c>
      <c r="F2" s="326" t="s">
        <v>270</v>
      </c>
    </row>
    <row r="3" spans="1:6" ht="21" customHeight="1">
      <c r="A3" s="327"/>
      <c r="B3" s="328"/>
      <c r="C3" s="329"/>
      <c r="D3" s="330"/>
      <c r="E3" s="331"/>
      <c r="F3" s="332"/>
    </row>
    <row r="4" spans="1:6" ht="23.25">
      <c r="A4" s="333"/>
      <c r="B4" s="570" t="s">
        <v>271</v>
      </c>
      <c r="C4" s="570"/>
      <c r="D4" s="570"/>
      <c r="E4" s="570"/>
      <c r="F4" s="570"/>
    </row>
    <row r="5" spans="1:6" ht="20.25">
      <c r="A5" s="334"/>
      <c r="B5" s="335"/>
      <c r="C5" s="336"/>
      <c r="D5" s="337"/>
      <c r="E5" s="338"/>
      <c r="F5" s="339"/>
    </row>
    <row r="6" spans="1:6" ht="15.75">
      <c r="A6" s="340"/>
      <c r="B6" s="571" t="s">
        <v>272</v>
      </c>
      <c r="C6" s="571"/>
      <c r="D6" s="571"/>
      <c r="E6" s="571"/>
      <c r="F6" s="571"/>
    </row>
    <row r="7" spans="1:6" ht="22.5" customHeight="1">
      <c r="A7" s="340"/>
      <c r="B7" s="340"/>
      <c r="C7" s="340"/>
      <c r="D7" s="342"/>
      <c r="E7" s="343"/>
      <c r="F7" s="344"/>
    </row>
    <row r="8" spans="1:6" ht="15.75">
      <c r="A8" s="340"/>
      <c r="B8" s="572" t="s">
        <v>273</v>
      </c>
      <c r="C8" s="572"/>
      <c r="D8" s="572"/>
      <c r="E8" s="572"/>
      <c r="F8" s="572"/>
    </row>
    <row r="9" spans="1:6" ht="15.75">
      <c r="A9" s="340"/>
      <c r="B9" s="340"/>
      <c r="C9" s="340"/>
      <c r="D9" s="342"/>
      <c r="E9" s="343"/>
      <c r="F9" s="344"/>
    </row>
    <row r="10" spans="1:6" ht="15.75">
      <c r="A10" s="340"/>
      <c r="B10" s="572" t="s">
        <v>274</v>
      </c>
      <c r="C10" s="572"/>
      <c r="D10" s="572"/>
      <c r="E10" s="572"/>
      <c r="F10" s="572"/>
    </row>
    <row r="11" spans="1:6">
      <c r="A11" s="345"/>
      <c r="B11" s="346"/>
      <c r="C11" s="347"/>
      <c r="D11" s="348"/>
      <c r="E11" s="349"/>
      <c r="F11" s="350"/>
    </row>
    <row r="12" spans="1:6">
      <c r="A12" s="214" t="s">
        <v>199</v>
      </c>
      <c r="B12" s="573" t="s">
        <v>275</v>
      </c>
      <c r="C12" s="574"/>
      <c r="D12" s="574"/>
      <c r="E12" s="574"/>
      <c r="F12" s="574"/>
    </row>
    <row r="13" spans="1:6" ht="15.75">
      <c r="A13" s="351"/>
      <c r="B13" s="352"/>
      <c r="C13" s="353"/>
      <c r="D13" s="354"/>
      <c r="E13" s="355"/>
      <c r="F13" s="356"/>
    </row>
    <row r="14" spans="1:6" ht="15.75">
      <c r="A14" s="351"/>
      <c r="B14" s="352"/>
      <c r="C14" s="353"/>
      <c r="D14" s="354"/>
      <c r="E14" s="355"/>
      <c r="F14" s="356"/>
    </row>
    <row r="15" spans="1:6" ht="39">
      <c r="A15" s="357" t="s">
        <v>232</v>
      </c>
      <c r="B15" s="565" t="s">
        <v>276</v>
      </c>
      <c r="C15" s="565"/>
      <c r="D15" s="565"/>
      <c r="E15" s="566"/>
      <c r="F15" s="230"/>
    </row>
    <row r="16" spans="1:6" ht="19.5">
      <c r="A16" s="215"/>
      <c r="B16" s="358"/>
      <c r="C16" s="358"/>
      <c r="D16" s="358"/>
      <c r="E16" s="359"/>
      <c r="F16" s="359"/>
    </row>
    <row r="17" spans="1:6" ht="110.25">
      <c r="A17" s="360" t="s">
        <v>2</v>
      </c>
      <c r="B17" s="228" t="s">
        <v>277</v>
      </c>
      <c r="C17" s="224" t="s">
        <v>278</v>
      </c>
      <c r="D17" s="225">
        <v>8</v>
      </c>
      <c r="E17" s="222"/>
      <c r="F17" s="535">
        <f>ROUND((D17*E17),2)</f>
        <v>0</v>
      </c>
    </row>
    <row r="18" spans="1:6" ht="15.75">
      <c r="A18" s="216"/>
      <c r="B18" s="223"/>
      <c r="C18" s="224"/>
      <c r="D18" s="225"/>
      <c r="E18" s="222"/>
      <c r="F18" s="535"/>
    </row>
    <row r="19" spans="1:6" ht="19.5">
      <c r="A19" s="362"/>
      <c r="B19" s="363" t="s">
        <v>279</v>
      </c>
      <c r="C19" s="234"/>
      <c r="D19" s="235"/>
      <c r="E19" s="236"/>
      <c r="F19" s="536">
        <f>SUM(F17:F18)</f>
        <v>0</v>
      </c>
    </row>
    <row r="20" spans="1:6" ht="15.75">
      <c r="A20" s="351"/>
      <c r="B20" s="352"/>
      <c r="C20" s="353"/>
      <c r="D20" s="354"/>
      <c r="E20" s="355"/>
      <c r="F20" s="356"/>
    </row>
    <row r="21" spans="1:6" ht="22.5" customHeight="1">
      <c r="A21" s="364" t="s">
        <v>240</v>
      </c>
      <c r="B21" s="567" t="s">
        <v>280</v>
      </c>
      <c r="C21" s="567"/>
      <c r="D21" s="567"/>
      <c r="E21" s="567"/>
      <c r="F21" s="567"/>
    </row>
    <row r="22" spans="1:6" ht="19.5">
      <c r="A22" s="364"/>
      <c r="B22" s="365"/>
      <c r="C22" s="365"/>
      <c r="D22" s="366"/>
      <c r="E22" s="365"/>
      <c r="F22" s="365"/>
    </row>
    <row r="23" spans="1:6" ht="47.25">
      <c r="A23" s="216" t="s">
        <v>2</v>
      </c>
      <c r="B23" s="228" t="s">
        <v>281</v>
      </c>
      <c r="C23" s="224" t="s">
        <v>282</v>
      </c>
      <c r="D23" s="233">
        <v>1</v>
      </c>
      <c r="E23" s="222"/>
      <c r="F23" s="537">
        <f>ROUND((D23*E23),2)</f>
        <v>0</v>
      </c>
    </row>
    <row r="24" spans="1:6" ht="15.75">
      <c r="A24" s="367"/>
      <c r="B24" s="152"/>
      <c r="C24" s="224"/>
      <c r="D24" s="233"/>
      <c r="E24" s="361"/>
      <c r="F24" s="222"/>
    </row>
    <row r="25" spans="1:6" ht="66">
      <c r="A25" s="216" t="s">
        <v>5</v>
      </c>
      <c r="B25" s="228" t="s">
        <v>283</v>
      </c>
      <c r="C25" s="368" t="s">
        <v>284</v>
      </c>
      <c r="D25" s="225">
        <v>3</v>
      </c>
      <c r="E25" s="222"/>
      <c r="F25" s="537">
        <f>ROUND((D25*E25),2)</f>
        <v>0</v>
      </c>
    </row>
    <row r="26" spans="1:6" ht="15.75">
      <c r="A26" s="241"/>
      <c r="B26" s="232"/>
      <c r="C26" s="219"/>
      <c r="D26" s="220"/>
      <c r="E26" s="222"/>
      <c r="F26" s="537"/>
    </row>
    <row r="27" spans="1:6" ht="47.25">
      <c r="A27" s="216" t="s">
        <v>9</v>
      </c>
      <c r="B27" s="223" t="s">
        <v>285</v>
      </c>
      <c r="C27" s="369" t="s">
        <v>284</v>
      </c>
      <c r="D27" s="225">
        <v>2</v>
      </c>
      <c r="E27" s="222"/>
      <c r="F27" s="537">
        <f>ROUND((D27*E27),2)</f>
        <v>0</v>
      </c>
    </row>
    <row r="28" spans="1:6" ht="18.75" customHeight="1">
      <c r="A28" s="240"/>
      <c r="B28" s="358"/>
      <c r="C28" s="219"/>
      <c r="D28" s="220"/>
      <c r="E28" s="221"/>
      <c r="F28" s="537"/>
    </row>
    <row r="29" spans="1:6" ht="47.25">
      <c r="A29" s="370" t="s">
        <v>13</v>
      </c>
      <c r="B29" s="371" t="s">
        <v>286</v>
      </c>
      <c r="C29" s="368" t="s">
        <v>233</v>
      </c>
      <c r="D29" s="372">
        <v>1</v>
      </c>
      <c r="E29" s="356"/>
      <c r="F29" s="537">
        <f>ROUND((D29*E29),2)</f>
        <v>0</v>
      </c>
    </row>
    <row r="30" spans="1:6" ht="15.75">
      <c r="A30" s="367"/>
      <c r="B30" s="152"/>
      <c r="C30" s="373"/>
      <c r="D30" s="372"/>
      <c r="E30" s="361"/>
      <c r="F30" s="535"/>
    </row>
    <row r="31" spans="1:6" ht="15.75">
      <c r="A31" s="374"/>
      <c r="B31" s="568" t="s">
        <v>287</v>
      </c>
      <c r="C31" s="569"/>
      <c r="D31" s="569"/>
      <c r="E31" s="375"/>
      <c r="F31" s="538">
        <f>SUM(F23:F29)</f>
        <v>0</v>
      </c>
    </row>
    <row r="32" spans="1:6" ht="15.75">
      <c r="A32" s="374"/>
      <c r="B32" s="376"/>
      <c r="C32" s="376"/>
      <c r="D32" s="377"/>
      <c r="E32" s="356"/>
      <c r="F32" s="378"/>
    </row>
    <row r="33" spans="1:6" ht="39">
      <c r="A33" s="364" t="s">
        <v>288</v>
      </c>
      <c r="B33" s="575" t="s">
        <v>242</v>
      </c>
      <c r="C33" s="575"/>
      <c r="D33" s="575"/>
      <c r="E33" s="575"/>
      <c r="F33" s="575"/>
    </row>
    <row r="34" spans="1:6" ht="15.75">
      <c r="A34" s="379"/>
      <c r="B34" s="352"/>
      <c r="C34" s="353"/>
      <c r="D34" s="354"/>
      <c r="E34" s="355"/>
      <c r="F34" s="356"/>
    </row>
    <row r="35" spans="1:6" ht="94.5">
      <c r="A35" s="380" t="s">
        <v>2</v>
      </c>
      <c r="B35" s="381" t="s">
        <v>289</v>
      </c>
      <c r="C35" s="353"/>
      <c r="D35" s="372"/>
      <c r="E35" s="356"/>
      <c r="F35" s="356"/>
    </row>
    <row r="36" spans="1:6" ht="31.5">
      <c r="A36" s="380"/>
      <c r="B36" s="382" t="s">
        <v>290</v>
      </c>
      <c r="C36" s="368"/>
      <c r="D36" s="372"/>
      <c r="E36" s="356"/>
      <c r="F36" s="356"/>
    </row>
    <row r="37" spans="1:6" ht="31.5">
      <c r="A37" s="380"/>
      <c r="B37" s="382" t="s">
        <v>291</v>
      </c>
      <c r="C37" s="368"/>
      <c r="D37" s="372"/>
      <c r="E37" s="356"/>
      <c r="F37" s="356"/>
    </row>
    <row r="38" spans="1:6" ht="15.75">
      <c r="A38" s="217"/>
      <c r="B38" s="383" t="s">
        <v>292</v>
      </c>
      <c r="C38" s="224"/>
      <c r="D38" s="225"/>
      <c r="E38" s="222"/>
      <c r="F38" s="222"/>
    </row>
    <row r="39" spans="1:6" ht="15.75">
      <c r="A39" s="217"/>
      <c r="B39" s="383" t="s">
        <v>293</v>
      </c>
      <c r="C39" s="224"/>
      <c r="D39" s="225"/>
      <c r="E39" s="222"/>
      <c r="F39" s="222"/>
    </row>
    <row r="40" spans="1:6" ht="31.5">
      <c r="A40" s="380"/>
      <c r="B40" s="382" t="s">
        <v>294</v>
      </c>
      <c r="C40" s="368"/>
      <c r="D40" s="372"/>
      <c r="E40" s="356"/>
      <c r="F40" s="356"/>
    </row>
    <row r="41" spans="1:6" ht="15.75">
      <c r="A41" s="380"/>
      <c r="B41" s="382" t="s">
        <v>295</v>
      </c>
      <c r="C41" s="368"/>
      <c r="D41" s="372"/>
      <c r="E41" s="356"/>
      <c r="F41" s="356"/>
    </row>
    <row r="42" spans="1:6" ht="31.5">
      <c r="A42" s="380"/>
      <c r="B42" s="384" t="s">
        <v>296</v>
      </c>
      <c r="C42" s="385"/>
      <c r="D42" s="386"/>
      <c r="E42" s="356"/>
      <c r="F42" s="356"/>
    </row>
    <row r="43" spans="1:6" ht="15.75">
      <c r="A43" s="380"/>
      <c r="B43" s="387"/>
      <c r="C43" s="368" t="s">
        <v>233</v>
      </c>
      <c r="D43" s="372">
        <v>1</v>
      </c>
      <c r="E43" s="356"/>
      <c r="F43" s="537">
        <f>ROUND((D43*E43),2)</f>
        <v>0</v>
      </c>
    </row>
    <row r="44" spans="1:6" ht="15.75">
      <c r="A44" s="388"/>
      <c r="B44" s="371"/>
      <c r="C44" s="369"/>
      <c r="D44" s="389"/>
      <c r="E44" s="390"/>
      <c r="F44" s="539"/>
    </row>
    <row r="45" spans="1:6" ht="31.5">
      <c r="A45" s="217" t="s">
        <v>5</v>
      </c>
      <c r="B45" s="228" t="s">
        <v>297</v>
      </c>
      <c r="C45" s="224" t="s">
        <v>75</v>
      </c>
      <c r="D45" s="225">
        <v>1</v>
      </c>
      <c r="E45" s="222"/>
      <c r="F45" s="535">
        <f>ROUND((D45*E45),2)</f>
        <v>0</v>
      </c>
    </row>
    <row r="46" spans="1:6" ht="15.75">
      <c r="A46" s="240"/>
      <c r="B46" s="232"/>
      <c r="C46" s="219"/>
      <c r="D46" s="220"/>
      <c r="E46" s="221"/>
      <c r="F46" s="535"/>
    </row>
    <row r="47" spans="1:6" ht="47.25">
      <c r="A47" s="217" t="s">
        <v>9</v>
      </c>
      <c r="B47" s="228" t="s">
        <v>298</v>
      </c>
      <c r="C47" s="224"/>
      <c r="D47" s="225"/>
      <c r="E47" s="222"/>
      <c r="F47" s="535"/>
    </row>
    <row r="48" spans="1:6" ht="15.75">
      <c r="A48" s="217"/>
      <c r="B48" s="383" t="s">
        <v>299</v>
      </c>
      <c r="C48" s="224"/>
      <c r="D48" s="225"/>
      <c r="E48" s="222"/>
      <c r="F48" s="535"/>
    </row>
    <row r="49" spans="1:6" ht="15.75">
      <c r="A49" s="217"/>
      <c r="B49" s="383" t="s">
        <v>300</v>
      </c>
      <c r="C49" s="224"/>
      <c r="D49" s="225"/>
      <c r="E49" s="222"/>
      <c r="F49" s="535"/>
    </row>
    <row r="50" spans="1:6" ht="15.75">
      <c r="A50" s="217"/>
      <c r="B50" s="383" t="s">
        <v>301</v>
      </c>
      <c r="C50" s="224"/>
      <c r="D50" s="225"/>
      <c r="E50" s="222"/>
      <c r="F50" s="535"/>
    </row>
    <row r="51" spans="1:6" ht="15.75">
      <c r="A51" s="217"/>
      <c r="B51" s="391" t="s">
        <v>302</v>
      </c>
      <c r="C51" s="226"/>
      <c r="D51" s="227"/>
      <c r="E51" s="222"/>
      <c r="F51" s="535"/>
    </row>
    <row r="52" spans="1:6" ht="15.75">
      <c r="A52" s="217"/>
      <c r="B52" s="223"/>
      <c r="C52" s="224" t="s">
        <v>233</v>
      </c>
      <c r="D52" s="225">
        <v>9</v>
      </c>
      <c r="E52" s="222"/>
      <c r="F52" s="535">
        <f>ROUND((D52*E52),2)</f>
        <v>0</v>
      </c>
    </row>
    <row r="53" spans="1:6" ht="15.75">
      <c r="A53" s="392"/>
      <c r="B53" s="393"/>
      <c r="C53" s="369"/>
      <c r="D53" s="394"/>
      <c r="E53" s="390"/>
      <c r="F53" s="395"/>
    </row>
    <row r="54" spans="1:6" ht="31.5">
      <c r="A54" s="217" t="s">
        <v>13</v>
      </c>
      <c r="B54" s="228" t="s">
        <v>303</v>
      </c>
      <c r="C54" s="224"/>
      <c r="D54" s="225"/>
      <c r="E54" s="222"/>
      <c r="F54" s="361"/>
    </row>
    <row r="55" spans="1:6" ht="15.75">
      <c r="A55" s="217"/>
      <c r="B55" s="383" t="s">
        <v>304</v>
      </c>
      <c r="C55" s="224"/>
      <c r="D55" s="225"/>
      <c r="E55" s="222"/>
      <c r="F55" s="361"/>
    </row>
    <row r="56" spans="1:6" ht="15.75">
      <c r="A56" s="217"/>
      <c r="B56" s="383" t="s">
        <v>305</v>
      </c>
      <c r="C56" s="224"/>
      <c r="D56" s="225"/>
      <c r="E56" s="222"/>
      <c r="F56" s="361"/>
    </row>
    <row r="57" spans="1:6" ht="15.75">
      <c r="A57" s="217"/>
      <c r="B57" s="383" t="s">
        <v>306</v>
      </c>
      <c r="C57" s="224"/>
      <c r="D57" s="225"/>
      <c r="E57" s="222"/>
      <c r="F57" s="361"/>
    </row>
    <row r="58" spans="1:6" ht="31.5">
      <c r="A58" s="217"/>
      <c r="B58" s="391" t="s">
        <v>307</v>
      </c>
      <c r="C58" s="226"/>
      <c r="D58" s="227"/>
      <c r="E58" s="222"/>
      <c r="F58" s="361"/>
    </row>
    <row r="59" spans="1:6" ht="15.75">
      <c r="A59" s="217"/>
      <c r="B59" s="223"/>
      <c r="C59" s="224" t="s">
        <v>233</v>
      </c>
      <c r="D59" s="225">
        <v>1</v>
      </c>
      <c r="E59" s="222"/>
      <c r="F59" s="535">
        <f>ROUND((D59*E59),2)</f>
        <v>0</v>
      </c>
    </row>
    <row r="60" spans="1:6" ht="106.5" customHeight="1">
      <c r="A60" s="392"/>
      <c r="B60" s="393"/>
      <c r="C60" s="369"/>
      <c r="D60" s="394"/>
      <c r="E60" s="390"/>
      <c r="F60" s="395"/>
    </row>
    <row r="61" spans="1:6" ht="31.5">
      <c r="A61" s="217" t="s">
        <v>17</v>
      </c>
      <c r="B61" s="228" t="s">
        <v>303</v>
      </c>
      <c r="C61" s="224"/>
      <c r="D61" s="225"/>
      <c r="E61" s="222"/>
      <c r="F61" s="361"/>
    </row>
    <row r="62" spans="1:6" ht="15.75">
      <c r="A62" s="217"/>
      <c r="B62" s="383" t="s">
        <v>304</v>
      </c>
      <c r="C62" s="224"/>
      <c r="D62" s="225"/>
      <c r="E62" s="222"/>
      <c r="F62" s="361"/>
    </row>
    <row r="63" spans="1:6" ht="58.5" customHeight="1">
      <c r="A63" s="217"/>
      <c r="B63" s="383" t="s">
        <v>305</v>
      </c>
      <c r="C63" s="224"/>
      <c r="D63" s="225"/>
      <c r="E63" s="222"/>
      <c r="F63" s="361"/>
    </row>
    <row r="64" spans="1:6" ht="15.75">
      <c r="A64" s="217"/>
      <c r="B64" s="383" t="s">
        <v>306</v>
      </c>
      <c r="C64" s="224"/>
      <c r="D64" s="225"/>
      <c r="E64" s="222"/>
      <c r="F64" s="361"/>
    </row>
    <row r="65" spans="1:6" ht="31.5">
      <c r="A65" s="217"/>
      <c r="B65" s="383" t="s">
        <v>307</v>
      </c>
      <c r="C65" s="224"/>
      <c r="D65" s="225"/>
      <c r="E65" s="222"/>
      <c r="F65" s="361"/>
    </row>
    <row r="66" spans="1:6" ht="15.75">
      <c r="A66" s="217"/>
      <c r="B66" s="391" t="s">
        <v>308</v>
      </c>
      <c r="C66" s="226"/>
      <c r="D66" s="227"/>
      <c r="E66" s="222"/>
      <c r="F66" s="361"/>
    </row>
    <row r="67" spans="1:6" ht="15.75">
      <c r="A67" s="217"/>
      <c r="B67" s="223"/>
      <c r="C67" s="224" t="s">
        <v>233</v>
      </c>
      <c r="D67" s="225">
        <v>2</v>
      </c>
      <c r="E67" s="222"/>
      <c r="F67" s="535">
        <f>ROUND((D67*E67),2)</f>
        <v>0</v>
      </c>
    </row>
    <row r="68" spans="1:6" ht="15.75">
      <c r="A68" s="392"/>
      <c r="B68" s="393"/>
      <c r="C68" s="369"/>
      <c r="D68" s="394"/>
      <c r="E68" s="390"/>
      <c r="F68" s="395"/>
    </row>
    <row r="69" spans="1:6" ht="31.5">
      <c r="A69" s="217" t="s">
        <v>20</v>
      </c>
      <c r="B69" s="228" t="s">
        <v>303</v>
      </c>
      <c r="C69" s="224"/>
      <c r="D69" s="225"/>
      <c r="E69" s="222"/>
      <c r="F69" s="361"/>
    </row>
    <row r="70" spans="1:6" ht="15.75">
      <c r="A70" s="217"/>
      <c r="B70" s="383" t="s">
        <v>309</v>
      </c>
      <c r="C70" s="224"/>
      <c r="D70" s="225"/>
      <c r="E70" s="222"/>
      <c r="F70" s="361"/>
    </row>
    <row r="71" spans="1:6" ht="15.75">
      <c r="A71" s="217"/>
      <c r="B71" s="383" t="s">
        <v>310</v>
      </c>
      <c r="C71" s="224"/>
      <c r="D71" s="225"/>
      <c r="E71" s="222"/>
      <c r="F71" s="361"/>
    </row>
    <row r="72" spans="1:6" ht="15.75">
      <c r="A72" s="217"/>
      <c r="B72" s="383" t="s">
        <v>311</v>
      </c>
      <c r="C72" s="224"/>
      <c r="D72" s="225"/>
      <c r="E72" s="222"/>
      <c r="F72" s="361"/>
    </row>
    <row r="73" spans="1:6" ht="15.75">
      <c r="A73" s="217"/>
      <c r="B73" s="383" t="s">
        <v>302</v>
      </c>
      <c r="C73" s="224"/>
      <c r="D73" s="225"/>
      <c r="E73" s="222"/>
      <c r="F73" s="361"/>
    </row>
    <row r="74" spans="1:6" ht="31.5">
      <c r="A74" s="217"/>
      <c r="B74" s="396" t="s">
        <v>312</v>
      </c>
      <c r="C74" s="224"/>
      <c r="D74" s="225"/>
      <c r="E74" s="222"/>
      <c r="F74" s="537">
        <f>ROUND((D74*E74),2)</f>
        <v>0</v>
      </c>
    </row>
    <row r="75" spans="1:6" ht="15.75">
      <c r="A75" s="217"/>
      <c r="B75" s="391" t="s">
        <v>313</v>
      </c>
      <c r="C75" s="226"/>
      <c r="D75" s="227"/>
      <c r="E75" s="222"/>
      <c r="F75" s="537">
        <f>ROUND((D75*E75),2)</f>
        <v>0</v>
      </c>
    </row>
    <row r="76" spans="1:6" ht="15.75">
      <c r="A76" s="217"/>
      <c r="B76" s="223"/>
      <c r="C76" s="224" t="s">
        <v>233</v>
      </c>
      <c r="D76" s="225">
        <v>1</v>
      </c>
      <c r="E76" s="222"/>
      <c r="F76" s="535">
        <f>ROUND((D76*E76),2)</f>
        <v>0</v>
      </c>
    </row>
    <row r="77" spans="1:6" ht="15.75">
      <c r="A77" s="392"/>
      <c r="B77" s="393"/>
      <c r="C77" s="369"/>
      <c r="D77" s="394"/>
      <c r="E77" s="390"/>
      <c r="F77" s="395"/>
    </row>
    <row r="78" spans="1:6" ht="31.5">
      <c r="A78" s="217" t="s">
        <v>22</v>
      </c>
      <c r="B78" s="228" t="s">
        <v>303</v>
      </c>
      <c r="C78" s="224"/>
      <c r="D78" s="225"/>
      <c r="E78" s="222"/>
      <c r="F78" s="361"/>
    </row>
    <row r="79" spans="1:6" ht="15.75">
      <c r="A79" s="217"/>
      <c r="B79" s="383" t="s">
        <v>309</v>
      </c>
      <c r="C79" s="224"/>
      <c r="D79" s="225"/>
      <c r="E79" s="222"/>
      <c r="F79" s="361"/>
    </row>
    <row r="80" spans="1:6" ht="15.75">
      <c r="A80" s="217"/>
      <c r="B80" s="383" t="s">
        <v>310</v>
      </c>
      <c r="C80" s="224"/>
      <c r="D80" s="225"/>
      <c r="E80" s="222"/>
      <c r="F80" s="361"/>
    </row>
    <row r="81" spans="1:6" ht="15.75">
      <c r="A81" s="217"/>
      <c r="B81" s="383" t="s">
        <v>311</v>
      </c>
      <c r="C81" s="224"/>
      <c r="D81" s="225"/>
      <c r="E81" s="222"/>
      <c r="F81" s="361"/>
    </row>
    <row r="82" spans="1:6" ht="15.75">
      <c r="A82" s="217"/>
      <c r="B82" s="383" t="s">
        <v>302</v>
      </c>
      <c r="C82" s="224"/>
      <c r="D82" s="225"/>
      <c r="E82" s="222"/>
      <c r="F82" s="361"/>
    </row>
    <row r="83" spans="1:6" ht="31.5">
      <c r="A83" s="217"/>
      <c r="B83" s="396" t="s">
        <v>312</v>
      </c>
      <c r="C83" s="224"/>
      <c r="D83" s="225"/>
      <c r="E83" s="222"/>
      <c r="F83" s="222"/>
    </row>
    <row r="84" spans="1:6" ht="15.75">
      <c r="A84" s="217"/>
      <c r="B84" s="391" t="s">
        <v>314</v>
      </c>
      <c r="C84" s="226"/>
      <c r="D84" s="227"/>
      <c r="E84" s="222"/>
      <c r="F84" s="222"/>
    </row>
    <row r="85" spans="1:6" ht="15.75">
      <c r="A85" s="217"/>
      <c r="B85" s="223"/>
      <c r="C85" s="224" t="s">
        <v>233</v>
      </c>
      <c r="D85" s="225">
        <v>1</v>
      </c>
      <c r="E85" s="222"/>
      <c r="F85" s="535">
        <f>ROUND((D85*E85),2)</f>
        <v>0</v>
      </c>
    </row>
    <row r="86" spans="1:6" ht="15.75">
      <c r="A86" s="392"/>
      <c r="B86" s="393"/>
      <c r="C86" s="369"/>
      <c r="D86" s="394"/>
      <c r="E86" s="390"/>
      <c r="F86" s="395"/>
    </row>
    <row r="87" spans="1:6" ht="31.5">
      <c r="A87" s="217" t="s">
        <v>24</v>
      </c>
      <c r="B87" s="228" t="s">
        <v>303</v>
      </c>
      <c r="C87" s="224"/>
      <c r="D87" s="225"/>
      <c r="E87" s="222"/>
      <c r="F87" s="222"/>
    </row>
    <row r="88" spans="1:6" ht="15.75">
      <c r="A88" s="217"/>
      <c r="B88" s="383" t="s">
        <v>315</v>
      </c>
      <c r="C88" s="224"/>
      <c r="D88" s="225"/>
      <c r="E88" s="222"/>
      <c r="F88" s="222"/>
    </row>
    <row r="89" spans="1:6" ht="15.75">
      <c r="A89" s="217"/>
      <c r="B89" s="383" t="s">
        <v>316</v>
      </c>
      <c r="C89" s="224"/>
      <c r="D89" s="225"/>
      <c r="E89" s="222"/>
      <c r="F89" s="222"/>
    </row>
    <row r="90" spans="1:6" ht="15.75">
      <c r="A90" s="217"/>
      <c r="B90" s="383" t="s">
        <v>317</v>
      </c>
      <c r="C90" s="224"/>
      <c r="D90" s="225"/>
      <c r="E90" s="222"/>
      <c r="F90" s="222"/>
    </row>
    <row r="91" spans="1:6" ht="15.75">
      <c r="A91" s="217"/>
      <c r="B91" s="383" t="s">
        <v>318</v>
      </c>
      <c r="C91" s="224"/>
      <c r="D91" s="225"/>
      <c r="E91" s="222"/>
      <c r="F91" s="222"/>
    </row>
    <row r="92" spans="1:6" ht="15.75">
      <c r="A92" s="217"/>
      <c r="B92" s="391" t="s">
        <v>319</v>
      </c>
      <c r="C92" s="226"/>
      <c r="D92" s="227"/>
      <c r="E92" s="222"/>
      <c r="F92" s="222"/>
    </row>
    <row r="93" spans="1:6" ht="15.75">
      <c r="A93" s="217"/>
      <c r="B93" s="223"/>
      <c r="C93" s="224" t="s">
        <v>233</v>
      </c>
      <c r="D93" s="225">
        <v>1</v>
      </c>
      <c r="E93" s="222"/>
      <c r="F93" s="537">
        <f t="shared" ref="F93:F116" si="0">ROUND((D93*E93),2)</f>
        <v>0</v>
      </c>
    </row>
    <row r="94" spans="1:6" ht="15.75">
      <c r="A94" s="392"/>
      <c r="B94" s="393"/>
      <c r="C94" s="369"/>
      <c r="D94" s="394"/>
      <c r="E94" s="390"/>
      <c r="F94" s="537"/>
    </row>
    <row r="95" spans="1:6" ht="31.5">
      <c r="A95" s="217" t="s">
        <v>27</v>
      </c>
      <c r="B95" s="228" t="s">
        <v>303</v>
      </c>
      <c r="C95" s="224"/>
      <c r="D95" s="225"/>
      <c r="E95" s="222"/>
      <c r="F95" s="537"/>
    </row>
    <row r="96" spans="1:6" ht="15.75">
      <c r="A96" s="217"/>
      <c r="B96" s="383" t="s">
        <v>315</v>
      </c>
      <c r="C96" s="224"/>
      <c r="D96" s="225"/>
      <c r="E96" s="222"/>
      <c r="F96" s="537"/>
    </row>
    <row r="97" spans="1:6" ht="15.75">
      <c r="A97" s="217"/>
      <c r="B97" s="383" t="s">
        <v>316</v>
      </c>
      <c r="C97" s="224"/>
      <c r="D97" s="225"/>
      <c r="E97" s="222"/>
      <c r="F97" s="537"/>
    </row>
    <row r="98" spans="1:6" ht="15.75">
      <c r="A98" s="217"/>
      <c r="B98" s="383" t="s">
        <v>317</v>
      </c>
      <c r="C98" s="224"/>
      <c r="D98" s="225"/>
      <c r="E98" s="222"/>
      <c r="F98" s="537"/>
    </row>
    <row r="99" spans="1:6" ht="15.75">
      <c r="A99" s="217"/>
      <c r="B99" s="383" t="s">
        <v>320</v>
      </c>
      <c r="C99" s="224"/>
      <c r="D99" s="225"/>
      <c r="E99" s="222"/>
      <c r="F99" s="537"/>
    </row>
    <row r="100" spans="1:6" ht="31.5">
      <c r="A100" s="217"/>
      <c r="B100" s="396" t="s">
        <v>312</v>
      </c>
      <c r="C100" s="224"/>
      <c r="D100" s="225"/>
      <c r="E100" s="222"/>
      <c r="F100" s="537"/>
    </row>
    <row r="101" spans="1:6" ht="15.75">
      <c r="A101" s="217"/>
      <c r="B101" s="383" t="s">
        <v>321</v>
      </c>
      <c r="C101" s="224"/>
      <c r="D101" s="225"/>
      <c r="E101" s="222"/>
      <c r="F101" s="537"/>
    </row>
    <row r="102" spans="1:6" ht="15.75">
      <c r="A102" s="217"/>
      <c r="B102" s="391" t="s">
        <v>322</v>
      </c>
      <c r="C102" s="226"/>
      <c r="D102" s="227"/>
      <c r="E102" s="222"/>
      <c r="F102" s="537"/>
    </row>
    <row r="103" spans="1:6" ht="15.75">
      <c r="A103" s="217"/>
      <c r="B103" s="223"/>
      <c r="C103" s="224" t="s">
        <v>233</v>
      </c>
      <c r="D103" s="225">
        <v>1</v>
      </c>
      <c r="E103" s="222"/>
      <c r="F103" s="537">
        <f t="shared" si="0"/>
        <v>0</v>
      </c>
    </row>
    <row r="104" spans="1:6" ht="15.75">
      <c r="A104" s="392"/>
      <c r="B104" s="393"/>
      <c r="C104" s="369"/>
      <c r="D104" s="394"/>
      <c r="E104" s="390"/>
      <c r="F104" s="537"/>
    </row>
    <row r="105" spans="1:6" ht="15.75">
      <c r="A105" s="380" t="s">
        <v>150</v>
      </c>
      <c r="B105" s="387" t="s">
        <v>234</v>
      </c>
      <c r="C105" s="368"/>
      <c r="D105" s="372"/>
      <c r="E105" s="356"/>
      <c r="F105" s="537"/>
    </row>
    <row r="106" spans="1:6" ht="15.75">
      <c r="A106" s="397"/>
      <c r="B106" s="398" t="s">
        <v>323</v>
      </c>
      <c r="C106" s="368" t="s">
        <v>75</v>
      </c>
      <c r="D106" s="372">
        <v>2</v>
      </c>
      <c r="E106" s="356"/>
      <c r="F106" s="537">
        <f t="shared" si="0"/>
        <v>0</v>
      </c>
    </row>
    <row r="107" spans="1:6" ht="15.75">
      <c r="A107" s="397"/>
      <c r="B107" s="398" t="s">
        <v>324</v>
      </c>
      <c r="C107" s="368" t="s">
        <v>75</v>
      </c>
      <c r="D107" s="372">
        <v>1</v>
      </c>
      <c r="E107" s="356"/>
      <c r="F107" s="537">
        <f t="shared" si="0"/>
        <v>0</v>
      </c>
    </row>
    <row r="108" spans="1:6" ht="15.75">
      <c r="A108" s="397"/>
      <c r="B108" s="398" t="s">
        <v>244</v>
      </c>
      <c r="C108" s="368" t="s">
        <v>75</v>
      </c>
      <c r="D108" s="372">
        <v>2</v>
      </c>
      <c r="E108" s="356"/>
      <c r="F108" s="537">
        <f t="shared" si="0"/>
        <v>0</v>
      </c>
    </row>
    <row r="109" spans="1:6" ht="15.75">
      <c r="A109" s="397"/>
      <c r="B109" s="398" t="s">
        <v>235</v>
      </c>
      <c r="C109" s="368" t="s">
        <v>75</v>
      </c>
      <c r="D109" s="372">
        <v>2</v>
      </c>
      <c r="E109" s="356"/>
      <c r="F109" s="537">
        <f>ROUND((D109*E109),2)</f>
        <v>0</v>
      </c>
    </row>
    <row r="110" spans="1:6" ht="15.75">
      <c r="A110" s="397"/>
      <c r="B110" s="398" t="s">
        <v>325</v>
      </c>
      <c r="C110" s="368" t="s">
        <v>75</v>
      </c>
      <c r="D110" s="372">
        <v>3</v>
      </c>
      <c r="E110" s="356"/>
      <c r="F110" s="537">
        <f t="shared" si="0"/>
        <v>0</v>
      </c>
    </row>
    <row r="111" spans="1:6" ht="15.75">
      <c r="A111" s="399"/>
      <c r="B111" s="398"/>
      <c r="C111" s="368"/>
      <c r="D111" s="400"/>
      <c r="E111" s="356"/>
      <c r="F111" s="222"/>
    </row>
    <row r="112" spans="1:6" ht="47.25">
      <c r="A112" s="380" t="s">
        <v>174</v>
      </c>
      <c r="B112" s="387" t="s">
        <v>326</v>
      </c>
      <c r="C112" s="368"/>
      <c r="D112" s="372"/>
      <c r="E112" s="356"/>
      <c r="F112" s="222"/>
    </row>
    <row r="113" spans="1:6" ht="18.75">
      <c r="A113" s="238"/>
      <c r="B113" s="223" t="s">
        <v>327</v>
      </c>
      <c r="C113" s="224" t="s">
        <v>56</v>
      </c>
      <c r="D113" s="225">
        <v>10</v>
      </c>
      <c r="E113" s="222"/>
      <c r="F113" s="537">
        <f t="shared" si="0"/>
        <v>0</v>
      </c>
    </row>
    <row r="114" spans="1:6" ht="18.75">
      <c r="A114" s="397"/>
      <c r="B114" s="398" t="s">
        <v>328</v>
      </c>
      <c r="C114" s="368" t="s">
        <v>56</v>
      </c>
      <c r="D114" s="372">
        <v>8</v>
      </c>
      <c r="E114" s="356"/>
      <c r="F114" s="537">
        <f>ROUND((D114*E114),2)</f>
        <v>0</v>
      </c>
    </row>
    <row r="115" spans="1:6" ht="18.75">
      <c r="A115" s="397"/>
      <c r="B115" s="398" t="s">
        <v>329</v>
      </c>
      <c r="C115" s="368" t="s">
        <v>56</v>
      </c>
      <c r="D115" s="372">
        <v>180</v>
      </c>
      <c r="E115" s="356"/>
      <c r="F115" s="537">
        <f t="shared" si="0"/>
        <v>0</v>
      </c>
    </row>
    <row r="116" spans="1:6" ht="18.75">
      <c r="A116" s="397"/>
      <c r="B116" s="398" t="s">
        <v>330</v>
      </c>
      <c r="C116" s="368" t="s">
        <v>56</v>
      </c>
      <c r="D116" s="372">
        <v>15</v>
      </c>
      <c r="E116" s="356"/>
      <c r="F116" s="537">
        <f t="shared" si="0"/>
        <v>0</v>
      </c>
    </row>
    <row r="117" spans="1:6" ht="15.75">
      <c r="A117" s="397"/>
      <c r="B117" s="398"/>
      <c r="C117" s="368"/>
      <c r="D117" s="372"/>
      <c r="E117" s="356"/>
      <c r="F117" s="540"/>
    </row>
    <row r="118" spans="1:6" ht="47.25">
      <c r="A118" s="229" t="s">
        <v>179</v>
      </c>
      <c r="B118" s="228" t="s">
        <v>331</v>
      </c>
      <c r="C118" s="224"/>
      <c r="D118" s="225"/>
      <c r="E118" s="222"/>
      <c r="F118" s="537"/>
    </row>
    <row r="119" spans="1:6" ht="15.75">
      <c r="A119" s="238"/>
      <c r="B119" s="383" t="s">
        <v>332</v>
      </c>
      <c r="C119" s="401"/>
      <c r="D119" s="225"/>
      <c r="E119" s="222"/>
      <c r="F119" s="537"/>
    </row>
    <row r="120" spans="1:6" ht="34.5">
      <c r="A120" s="238"/>
      <c r="B120" s="383" t="s">
        <v>333</v>
      </c>
      <c r="C120" s="401"/>
      <c r="D120" s="225"/>
      <c r="E120" s="222"/>
      <c r="F120" s="537"/>
    </row>
    <row r="121" spans="1:6" ht="18.75">
      <c r="A121" s="238"/>
      <c r="B121" s="383" t="s">
        <v>334</v>
      </c>
      <c r="C121" s="401"/>
      <c r="D121" s="225"/>
      <c r="E121" s="222"/>
      <c r="F121" s="537"/>
    </row>
    <row r="122" spans="1:6" ht="18.75">
      <c r="A122" s="238"/>
      <c r="B122" s="383" t="s">
        <v>335</v>
      </c>
      <c r="C122" s="401"/>
      <c r="D122" s="225"/>
      <c r="E122" s="222"/>
      <c r="F122" s="537"/>
    </row>
    <row r="123" spans="1:6" ht="15.75">
      <c r="A123" s="238"/>
      <c r="B123" s="383" t="s">
        <v>336</v>
      </c>
      <c r="C123" s="402"/>
      <c r="D123" s="225"/>
      <c r="E123" s="222"/>
      <c r="F123" s="537"/>
    </row>
    <row r="124" spans="1:6" ht="15.75">
      <c r="A124" s="403"/>
      <c r="B124" s="391" t="s">
        <v>337</v>
      </c>
      <c r="C124" s="402"/>
      <c r="D124" s="404"/>
      <c r="E124" s="222"/>
      <c r="F124" s="537"/>
    </row>
    <row r="125" spans="1:6" ht="15.75">
      <c r="A125" s="229"/>
      <c r="B125" s="405"/>
      <c r="C125" s="406" t="s">
        <v>233</v>
      </c>
      <c r="D125" s="407">
        <v>1</v>
      </c>
      <c r="E125" s="222"/>
      <c r="F125" s="537">
        <f t="shared" ref="F125:F135" si="1">ROUND((D125*E125),2)</f>
        <v>0</v>
      </c>
    </row>
    <row r="126" spans="1:6" ht="15.75">
      <c r="A126" s="240"/>
      <c r="B126" s="218"/>
      <c r="C126" s="224"/>
      <c r="D126" s="225"/>
      <c r="E126" s="221"/>
      <c r="F126" s="537"/>
    </row>
    <row r="127" spans="1:6" ht="31.5">
      <c r="A127" s="380" t="s">
        <v>338</v>
      </c>
      <c r="B127" s="387" t="s">
        <v>236</v>
      </c>
      <c r="C127" s="368"/>
      <c r="D127" s="372"/>
      <c r="E127" s="356"/>
      <c r="F127" s="537"/>
    </row>
    <row r="128" spans="1:6" ht="15.75">
      <c r="A128" s="380"/>
      <c r="B128" s="398" t="s">
        <v>237</v>
      </c>
      <c r="C128" s="368" t="s">
        <v>75</v>
      </c>
      <c r="D128" s="372">
        <v>3</v>
      </c>
      <c r="E128" s="356"/>
      <c r="F128" s="537">
        <f t="shared" si="1"/>
        <v>0</v>
      </c>
    </row>
    <row r="129" spans="1:6" ht="15.75">
      <c r="A129" s="380"/>
      <c r="B129" s="398" t="s">
        <v>238</v>
      </c>
      <c r="C129" s="368" t="s">
        <v>75</v>
      </c>
      <c r="D129" s="372">
        <v>10</v>
      </c>
      <c r="E129" s="356"/>
      <c r="F129" s="537">
        <f t="shared" si="1"/>
        <v>0</v>
      </c>
    </row>
    <row r="130" spans="1:6" ht="15.75">
      <c r="A130" s="380"/>
      <c r="B130" s="398" t="s">
        <v>239</v>
      </c>
      <c r="C130" s="368" t="s">
        <v>75</v>
      </c>
      <c r="D130" s="372">
        <v>10</v>
      </c>
      <c r="E130" s="356"/>
      <c r="F130" s="537">
        <f t="shared" si="1"/>
        <v>0</v>
      </c>
    </row>
    <row r="131" spans="1:6" ht="15.75">
      <c r="A131" s="380"/>
      <c r="B131" s="398" t="s">
        <v>339</v>
      </c>
      <c r="C131" s="368" t="s">
        <v>284</v>
      </c>
      <c r="D131" s="372">
        <v>20</v>
      </c>
      <c r="E131" s="356"/>
      <c r="F131" s="537">
        <f t="shared" si="1"/>
        <v>0</v>
      </c>
    </row>
    <row r="132" spans="1:6" ht="15.75">
      <c r="A132" s="380"/>
      <c r="B132" s="398" t="s">
        <v>340</v>
      </c>
      <c r="C132" s="368" t="s">
        <v>284</v>
      </c>
      <c r="D132" s="372">
        <v>30</v>
      </c>
      <c r="E132" s="356"/>
      <c r="F132" s="537">
        <f t="shared" si="1"/>
        <v>0</v>
      </c>
    </row>
    <row r="133" spans="1:6" ht="15.75">
      <c r="A133" s="229"/>
      <c r="B133" s="223" t="s">
        <v>341</v>
      </c>
      <c r="C133" s="224" t="s">
        <v>56</v>
      </c>
      <c r="D133" s="225">
        <v>40</v>
      </c>
      <c r="E133" s="222"/>
      <c r="F133" s="541">
        <f>ROUND((D133*E133),2)</f>
        <v>0</v>
      </c>
    </row>
    <row r="134" spans="1:6" ht="15.75">
      <c r="A134" s="380"/>
      <c r="B134" s="398"/>
      <c r="C134" s="368"/>
      <c r="D134" s="372"/>
      <c r="E134" s="356"/>
      <c r="F134" s="537"/>
    </row>
    <row r="135" spans="1:6" ht="47.25">
      <c r="A135" s="370" t="s">
        <v>342</v>
      </c>
      <c r="B135" s="387" t="s">
        <v>343</v>
      </c>
      <c r="C135" s="368" t="s">
        <v>75</v>
      </c>
      <c r="D135" s="408">
        <v>1</v>
      </c>
      <c r="E135" s="356"/>
      <c r="F135" s="537">
        <f t="shared" si="1"/>
        <v>0</v>
      </c>
    </row>
    <row r="136" spans="1:6" ht="15.75">
      <c r="A136" s="351"/>
      <c r="B136" s="352"/>
      <c r="C136" s="353"/>
      <c r="D136" s="354"/>
      <c r="E136" s="356"/>
      <c r="F136" s="540"/>
    </row>
    <row r="137" spans="1:6" ht="15.75">
      <c r="A137" s="409"/>
      <c r="B137" s="410" t="s">
        <v>344</v>
      </c>
      <c r="C137" s="411"/>
      <c r="D137" s="412"/>
      <c r="E137" s="375"/>
      <c r="F137" s="538">
        <f>SUM(F35:F136)</f>
        <v>0</v>
      </c>
    </row>
    <row r="138" spans="1:6">
      <c r="A138" s="413"/>
      <c r="B138" s="346"/>
      <c r="C138" s="347"/>
      <c r="D138" s="348"/>
      <c r="E138" s="349"/>
      <c r="F138" s="542"/>
    </row>
    <row r="139" spans="1:6" ht="19.5">
      <c r="A139" s="414" t="s">
        <v>345</v>
      </c>
      <c r="B139" s="567" t="s">
        <v>346</v>
      </c>
      <c r="C139" s="567"/>
      <c r="D139" s="415"/>
      <c r="E139" s="416"/>
      <c r="F139" s="543"/>
    </row>
    <row r="140" spans="1:6">
      <c r="A140" s="345"/>
      <c r="B140" s="346"/>
      <c r="C140" s="347"/>
      <c r="D140" s="348"/>
      <c r="E140" s="349"/>
      <c r="F140" s="544"/>
    </row>
    <row r="141" spans="1:6" ht="63">
      <c r="A141" s="209" t="s">
        <v>2</v>
      </c>
      <c r="B141" s="417" t="s">
        <v>347</v>
      </c>
      <c r="C141" s="418"/>
      <c r="D141" s="419"/>
      <c r="E141" s="208"/>
      <c r="F141" s="535"/>
    </row>
    <row r="142" spans="1:6" ht="15.75">
      <c r="A142" s="209"/>
      <c r="B142" s="237" t="s">
        <v>241</v>
      </c>
      <c r="C142" s="418" t="s">
        <v>75</v>
      </c>
      <c r="D142" s="419">
        <v>1</v>
      </c>
      <c r="E142" s="208"/>
      <c r="F142" s="545">
        <f>ROUND((D142*E142),2)</f>
        <v>0</v>
      </c>
    </row>
    <row r="143" spans="1:6" ht="15.75">
      <c r="A143" s="209"/>
      <c r="B143" s="417"/>
      <c r="C143" s="418"/>
      <c r="D143" s="419"/>
      <c r="E143" s="208"/>
      <c r="F143" s="535"/>
    </row>
    <row r="144" spans="1:6" ht="63">
      <c r="A144" s="209" t="s">
        <v>5</v>
      </c>
      <c r="B144" s="417" t="s">
        <v>348</v>
      </c>
      <c r="C144" s="418"/>
      <c r="D144" s="419"/>
      <c r="E144" s="208"/>
      <c r="F144" s="535"/>
    </row>
    <row r="145" spans="1:6" ht="15.75">
      <c r="A145" s="209"/>
      <c r="B145" s="237" t="s">
        <v>241</v>
      </c>
      <c r="C145" s="418" t="s">
        <v>75</v>
      </c>
      <c r="D145" s="419">
        <v>3</v>
      </c>
      <c r="E145" s="208"/>
      <c r="F145" s="545">
        <f>ROUND((D145*E145),2)</f>
        <v>0</v>
      </c>
    </row>
    <row r="146" spans="1:6" ht="15.75">
      <c r="A146" s="209"/>
      <c r="B146" s="417"/>
      <c r="C146" s="418"/>
      <c r="D146" s="419"/>
      <c r="E146" s="208"/>
      <c r="F146" s="535"/>
    </row>
    <row r="147" spans="1:6" ht="47.25">
      <c r="A147" s="217" t="s">
        <v>9</v>
      </c>
      <c r="B147" s="228" t="s">
        <v>349</v>
      </c>
      <c r="C147" s="224"/>
      <c r="D147" s="225"/>
      <c r="E147" s="222"/>
      <c r="F147" s="541"/>
    </row>
    <row r="148" spans="1:6" ht="15.75">
      <c r="A148" s="217"/>
      <c r="B148" s="420" t="s">
        <v>241</v>
      </c>
      <c r="C148" s="224" t="s">
        <v>75</v>
      </c>
      <c r="D148" s="225">
        <v>2</v>
      </c>
      <c r="E148" s="222"/>
      <c r="F148" s="541">
        <f>ROUND((D148*E148),2)</f>
        <v>0</v>
      </c>
    </row>
    <row r="149" spans="1:6" ht="15.75">
      <c r="A149" s="217"/>
      <c r="B149" s="228"/>
      <c r="C149" s="224"/>
      <c r="D149" s="225"/>
      <c r="E149" s="222"/>
      <c r="F149" s="541"/>
    </row>
    <row r="150" spans="1:6" ht="63">
      <c r="A150" s="209" t="s">
        <v>13</v>
      </c>
      <c r="B150" s="417" t="s">
        <v>350</v>
      </c>
      <c r="C150" s="418"/>
      <c r="D150" s="419"/>
      <c r="E150" s="208"/>
      <c r="F150" s="535"/>
    </row>
    <row r="151" spans="1:6" ht="15.75">
      <c r="A151" s="217"/>
      <c r="B151" s="420" t="s">
        <v>241</v>
      </c>
      <c r="C151" s="224" t="s">
        <v>75</v>
      </c>
      <c r="D151" s="225">
        <v>2</v>
      </c>
      <c r="E151" s="222"/>
      <c r="F151" s="541">
        <f>ROUND((D151*E151),2)</f>
        <v>0</v>
      </c>
    </row>
    <row r="152" spans="1:6" ht="15.75">
      <c r="A152" s="209"/>
      <c r="B152" s="417"/>
      <c r="C152" s="418"/>
      <c r="D152" s="419"/>
      <c r="E152" s="208"/>
      <c r="F152" s="535"/>
    </row>
    <row r="153" spans="1:6" ht="63">
      <c r="A153" s="209" t="s">
        <v>17</v>
      </c>
      <c r="B153" s="417" t="s">
        <v>351</v>
      </c>
      <c r="C153" s="418"/>
      <c r="D153" s="419"/>
      <c r="E153" s="208"/>
      <c r="F153" s="535"/>
    </row>
    <row r="154" spans="1:6" ht="15.75">
      <c r="A154" s="209"/>
      <c r="B154" s="237" t="s">
        <v>241</v>
      </c>
      <c r="C154" s="418" t="s">
        <v>75</v>
      </c>
      <c r="D154" s="419">
        <v>3</v>
      </c>
      <c r="E154" s="208"/>
      <c r="F154" s="545">
        <f>ROUND((D154*E154),2)</f>
        <v>0</v>
      </c>
    </row>
    <row r="155" spans="1:6" ht="15.75">
      <c r="A155" s="209"/>
      <c r="B155" s="417"/>
      <c r="C155" s="418"/>
      <c r="D155" s="419"/>
      <c r="E155" s="208"/>
      <c r="F155" s="535"/>
    </row>
    <row r="156" spans="1:6" ht="31.5">
      <c r="A156" s="209" t="s">
        <v>20</v>
      </c>
      <c r="B156" s="417" t="s">
        <v>352</v>
      </c>
      <c r="C156" s="418"/>
      <c r="D156" s="419"/>
      <c r="E156" s="208"/>
      <c r="F156" s="545"/>
    </row>
    <row r="157" spans="1:6" ht="15.75">
      <c r="A157" s="209"/>
      <c r="B157" s="237" t="s">
        <v>241</v>
      </c>
      <c r="C157" s="418" t="s">
        <v>75</v>
      </c>
      <c r="D157" s="419">
        <v>1</v>
      </c>
      <c r="E157" s="208"/>
      <c r="F157" s="545">
        <f>ROUND((D157*E157),2)</f>
        <v>0</v>
      </c>
    </row>
    <row r="158" spans="1:6" ht="15.75">
      <c r="A158" s="209"/>
      <c r="B158" s="417"/>
      <c r="C158" s="418"/>
      <c r="D158" s="419"/>
      <c r="E158" s="208"/>
      <c r="F158" s="545"/>
    </row>
    <row r="159" spans="1:6" ht="78.75">
      <c r="A159" s="217" t="s">
        <v>22</v>
      </c>
      <c r="B159" s="228" t="s">
        <v>353</v>
      </c>
      <c r="C159" s="224"/>
      <c r="D159" s="225"/>
      <c r="E159" s="222"/>
      <c r="F159" s="537"/>
    </row>
    <row r="160" spans="1:6" ht="15.75">
      <c r="A160" s="231"/>
      <c r="B160" s="223" t="s">
        <v>354</v>
      </c>
      <c r="C160" s="224" t="s">
        <v>75</v>
      </c>
      <c r="D160" s="225">
        <v>5</v>
      </c>
      <c r="E160" s="222"/>
      <c r="F160" s="537">
        <f t="shared" ref="F160:F176" si="2">ROUND((D160*E160),2)</f>
        <v>0</v>
      </c>
    </row>
    <row r="161" spans="1:6" ht="15.75">
      <c r="A161" s="231"/>
      <c r="B161" s="223" t="s">
        <v>355</v>
      </c>
      <c r="C161" s="224" t="s">
        <v>75</v>
      </c>
      <c r="D161" s="225">
        <v>3</v>
      </c>
      <c r="E161" s="222"/>
      <c r="F161" s="537">
        <f t="shared" si="2"/>
        <v>0</v>
      </c>
    </row>
    <row r="162" spans="1:6" ht="15.75">
      <c r="A162" s="231"/>
      <c r="B162" s="223" t="s">
        <v>356</v>
      </c>
      <c r="C162" s="224" t="s">
        <v>75</v>
      </c>
      <c r="D162" s="225">
        <v>1</v>
      </c>
      <c r="E162" s="222"/>
      <c r="F162" s="537">
        <f t="shared" si="2"/>
        <v>0</v>
      </c>
    </row>
    <row r="163" spans="1:6" ht="15.75">
      <c r="A163" s="231"/>
      <c r="B163" s="223" t="s">
        <v>357</v>
      </c>
      <c r="C163" s="224" t="s">
        <v>75</v>
      </c>
      <c r="D163" s="225">
        <v>1</v>
      </c>
      <c r="E163" s="222"/>
      <c r="F163" s="537">
        <f>ROUND((D163*E163),2)</f>
        <v>0</v>
      </c>
    </row>
    <row r="164" spans="1:6" ht="15.75">
      <c r="A164" s="217"/>
      <c r="B164" s="421"/>
      <c r="C164" s="224"/>
      <c r="D164" s="224"/>
      <c r="E164" s="422"/>
      <c r="F164" s="537"/>
    </row>
    <row r="165" spans="1:6" ht="78.75">
      <c r="A165" s="217" t="s">
        <v>24</v>
      </c>
      <c r="B165" s="228" t="s">
        <v>358</v>
      </c>
      <c r="C165" s="224"/>
      <c r="D165" s="225"/>
      <c r="E165" s="222"/>
      <c r="F165" s="537">
        <f>ROUND((D165*E165),2)</f>
        <v>0</v>
      </c>
    </row>
    <row r="166" spans="1:6" ht="15.75">
      <c r="A166" s="231"/>
      <c r="B166" s="223" t="s">
        <v>359</v>
      </c>
      <c r="C166" s="224" t="s">
        <v>75</v>
      </c>
      <c r="D166" s="225">
        <v>3</v>
      </c>
      <c r="E166" s="222"/>
      <c r="F166" s="537">
        <f>ROUND((D166*E166),2)</f>
        <v>0</v>
      </c>
    </row>
    <row r="167" spans="1:6" ht="15.75">
      <c r="A167" s="217"/>
      <c r="B167" s="421"/>
      <c r="C167" s="224"/>
      <c r="D167" s="224"/>
      <c r="E167" s="422"/>
      <c r="F167" s="537">
        <f>ROUND((D167*E167),2)</f>
        <v>0</v>
      </c>
    </row>
    <row r="168" spans="1:6" ht="47.25">
      <c r="A168" s="380" t="s">
        <v>27</v>
      </c>
      <c r="B168" s="423" t="s">
        <v>360</v>
      </c>
      <c r="C168" s="368"/>
      <c r="D168" s="372"/>
      <c r="E168" s="356"/>
      <c r="F168" s="537"/>
    </row>
    <row r="169" spans="1:6" ht="18.75">
      <c r="A169" s="397"/>
      <c r="B169" s="398" t="s">
        <v>361</v>
      </c>
      <c r="C169" s="368" t="s">
        <v>284</v>
      </c>
      <c r="D169" s="372">
        <v>10</v>
      </c>
      <c r="E169" s="356"/>
      <c r="F169" s="537">
        <f t="shared" si="2"/>
        <v>0</v>
      </c>
    </row>
    <row r="170" spans="1:6" ht="18.75">
      <c r="A170" s="397"/>
      <c r="B170" s="398" t="s">
        <v>362</v>
      </c>
      <c r="C170" s="368" t="s">
        <v>284</v>
      </c>
      <c r="D170" s="372">
        <v>150</v>
      </c>
      <c r="E170" s="356"/>
      <c r="F170" s="537">
        <f t="shared" si="2"/>
        <v>0</v>
      </c>
    </row>
    <row r="171" spans="1:6" ht="15.75">
      <c r="A171" s="424"/>
      <c r="B171" s="381"/>
      <c r="C171" s="368"/>
      <c r="D171" s="372"/>
      <c r="E171" s="355"/>
      <c r="F171" s="537"/>
    </row>
    <row r="172" spans="1:6" ht="31.5">
      <c r="A172" s="380" t="s">
        <v>150</v>
      </c>
      <c r="B172" s="387" t="s">
        <v>236</v>
      </c>
      <c r="C172" s="368"/>
      <c r="D172" s="372"/>
      <c r="E172" s="356"/>
      <c r="F172" s="537"/>
    </row>
    <row r="173" spans="1:6" ht="15.75">
      <c r="A173" s="380"/>
      <c r="B173" s="398" t="s">
        <v>363</v>
      </c>
      <c r="C173" s="368" t="s">
        <v>75</v>
      </c>
      <c r="D173" s="372">
        <v>3</v>
      </c>
      <c r="E173" s="356"/>
      <c r="F173" s="537">
        <f t="shared" si="2"/>
        <v>0</v>
      </c>
    </row>
    <row r="174" spans="1:6" ht="15.75">
      <c r="A174" s="380"/>
      <c r="B174" s="425" t="s">
        <v>364</v>
      </c>
      <c r="C174" s="368" t="s">
        <v>75</v>
      </c>
      <c r="D174" s="372">
        <v>10</v>
      </c>
      <c r="E174" s="356"/>
      <c r="F174" s="537">
        <f t="shared" si="2"/>
        <v>0</v>
      </c>
    </row>
    <row r="175" spans="1:6" ht="15.75">
      <c r="A175" s="380"/>
      <c r="B175" s="425" t="s">
        <v>365</v>
      </c>
      <c r="C175" s="368" t="s">
        <v>75</v>
      </c>
      <c r="D175" s="372">
        <v>10</v>
      </c>
      <c r="E175" s="356"/>
      <c r="F175" s="537">
        <f t="shared" si="2"/>
        <v>0</v>
      </c>
    </row>
    <row r="176" spans="1:6" ht="15.75">
      <c r="A176" s="380"/>
      <c r="B176" s="398" t="s">
        <v>366</v>
      </c>
      <c r="C176" s="368" t="s">
        <v>284</v>
      </c>
      <c r="D176" s="372">
        <v>30</v>
      </c>
      <c r="E176" s="356"/>
      <c r="F176" s="537">
        <f t="shared" si="2"/>
        <v>0</v>
      </c>
    </row>
    <row r="177" spans="1:6" ht="15.75">
      <c r="A177" s="229"/>
      <c r="B177" s="223" t="s">
        <v>341</v>
      </c>
      <c r="C177" s="224" t="s">
        <v>56</v>
      </c>
      <c r="D177" s="225">
        <v>30</v>
      </c>
      <c r="E177" s="222"/>
      <c r="F177" s="541">
        <f>ROUND((D177*E177),2)</f>
        <v>0</v>
      </c>
    </row>
    <row r="178" spans="1:6" ht="15.75">
      <c r="A178" s="370"/>
      <c r="B178" s="398"/>
      <c r="C178" s="368"/>
      <c r="D178" s="372"/>
      <c r="E178" s="356"/>
      <c r="F178" s="535"/>
    </row>
    <row r="179" spans="1:6" ht="15.75">
      <c r="A179" s="409"/>
      <c r="B179" s="410" t="s">
        <v>367</v>
      </c>
      <c r="C179" s="411"/>
      <c r="D179" s="412"/>
      <c r="E179" s="375"/>
      <c r="F179" s="538">
        <f>SUM(F141:F178)</f>
        <v>0</v>
      </c>
    </row>
    <row r="180" spans="1:6" ht="15.75">
      <c r="A180" s="426"/>
      <c r="B180" s="427"/>
      <c r="C180" s="428"/>
      <c r="D180" s="429"/>
      <c r="E180" s="430"/>
      <c r="F180" s="546"/>
    </row>
    <row r="181" spans="1:6" ht="19.5">
      <c r="A181" s="431" t="s">
        <v>368</v>
      </c>
      <c r="B181" s="565" t="s">
        <v>369</v>
      </c>
      <c r="C181" s="565"/>
      <c r="D181" s="432"/>
      <c r="E181" s="433"/>
      <c r="F181" s="547"/>
    </row>
    <row r="182" spans="1:6" ht="15.75">
      <c r="A182" s="434"/>
      <c r="B182" s="228"/>
      <c r="C182" s="435"/>
      <c r="D182" s="436"/>
      <c r="E182" s="239"/>
      <c r="F182" s="548"/>
    </row>
    <row r="183" spans="1:6" ht="31.5">
      <c r="A183" s="434" t="s">
        <v>2</v>
      </c>
      <c r="B183" s="228" t="s">
        <v>370</v>
      </c>
      <c r="C183" s="224" t="s">
        <v>56</v>
      </c>
      <c r="D183" s="225">
        <v>15</v>
      </c>
      <c r="E183" s="239"/>
      <c r="F183" s="537">
        <f t="shared" ref="F183:F189" si="3">ROUND((D183*E183),2)</f>
        <v>0</v>
      </c>
    </row>
    <row r="184" spans="1:6" ht="15.75">
      <c r="A184" s="437"/>
      <c r="B184" s="223"/>
      <c r="C184" s="224"/>
      <c r="D184" s="438"/>
      <c r="E184" s="222"/>
      <c r="F184" s="537"/>
    </row>
    <row r="185" spans="1:6" ht="15.75">
      <c r="A185" s="216" t="s">
        <v>5</v>
      </c>
      <c r="B185" s="228" t="s">
        <v>371</v>
      </c>
      <c r="C185" s="224"/>
      <c r="D185" s="225"/>
      <c r="E185" s="222"/>
      <c r="F185" s="537"/>
    </row>
    <row r="186" spans="1:6" ht="15.75">
      <c r="A186" s="217"/>
      <c r="B186" s="223" t="s">
        <v>372</v>
      </c>
      <c r="C186" s="224" t="s">
        <v>75</v>
      </c>
      <c r="D186" s="225">
        <v>1</v>
      </c>
      <c r="E186" s="222"/>
      <c r="F186" s="537">
        <f t="shared" si="3"/>
        <v>0</v>
      </c>
    </row>
    <row r="187" spans="1:6" ht="15.75">
      <c r="A187" s="439"/>
      <c r="B187" s="223" t="s">
        <v>373</v>
      </c>
      <c r="C187" s="224" t="s">
        <v>56</v>
      </c>
      <c r="D187" s="225">
        <v>10</v>
      </c>
      <c r="E187" s="222"/>
      <c r="F187" s="537">
        <f t="shared" si="3"/>
        <v>0</v>
      </c>
    </row>
    <row r="188" spans="1:6" ht="15.75">
      <c r="A188" s="217"/>
      <c r="B188" s="223"/>
      <c r="C188" s="224"/>
      <c r="D188" s="225"/>
      <c r="E188" s="222"/>
      <c r="F188" s="537"/>
    </row>
    <row r="189" spans="1:6" ht="31.5">
      <c r="A189" s="434" t="s">
        <v>9</v>
      </c>
      <c r="B189" s="228" t="s">
        <v>374</v>
      </c>
      <c r="C189" s="224" t="s">
        <v>233</v>
      </c>
      <c r="D189" s="436">
        <v>1</v>
      </c>
      <c r="E189" s="239"/>
      <c r="F189" s="537">
        <f t="shared" si="3"/>
        <v>0</v>
      </c>
    </row>
    <row r="190" spans="1:6" ht="15.75">
      <c r="A190" s="240"/>
      <c r="B190" s="223"/>
      <c r="C190" s="219"/>
      <c r="D190" s="220"/>
      <c r="E190" s="222"/>
      <c r="F190" s="537"/>
    </row>
    <row r="191" spans="1:6" ht="15.75">
      <c r="A191" s="440"/>
      <c r="B191" s="441" t="s">
        <v>375</v>
      </c>
      <c r="C191" s="442"/>
      <c r="D191" s="443"/>
      <c r="E191" s="444"/>
      <c r="F191" s="536">
        <f>SUM(F183:F189)</f>
        <v>0</v>
      </c>
    </row>
    <row r="192" spans="1:6" ht="15.75">
      <c r="A192" s="440"/>
      <c r="B192" s="249"/>
      <c r="C192" s="219"/>
      <c r="D192" s="445"/>
      <c r="E192" s="222"/>
      <c r="F192" s="549"/>
    </row>
    <row r="193" spans="1:6" ht="19.5">
      <c r="A193" s="446" t="s">
        <v>376</v>
      </c>
      <c r="B193" s="576" t="s">
        <v>377</v>
      </c>
      <c r="C193" s="576"/>
      <c r="D193" s="447"/>
      <c r="E193" s="448"/>
      <c r="F193" s="550"/>
    </row>
    <row r="194" spans="1:6">
      <c r="A194" s="345"/>
      <c r="B194" s="346"/>
      <c r="C194" s="347"/>
      <c r="D194" s="348"/>
      <c r="E194" s="349"/>
      <c r="F194" s="542"/>
    </row>
    <row r="195" spans="1:6" ht="47.25">
      <c r="A195" s="449" t="s">
        <v>2</v>
      </c>
      <c r="B195" s="228" t="s">
        <v>378</v>
      </c>
      <c r="C195" s="435"/>
      <c r="D195" s="436"/>
      <c r="E195" s="239"/>
      <c r="F195" s="548"/>
    </row>
    <row r="196" spans="1:6" ht="31.5">
      <c r="A196" s="450"/>
      <c r="B196" s="451" t="s">
        <v>379</v>
      </c>
      <c r="C196" s="452"/>
      <c r="D196" s="453"/>
      <c r="E196" s="454"/>
      <c r="F196" s="548"/>
    </row>
    <row r="197" spans="1:6" ht="15.75">
      <c r="A197" s="450"/>
      <c r="B197" s="451" t="s">
        <v>380</v>
      </c>
      <c r="C197" s="452"/>
      <c r="D197" s="453"/>
      <c r="E197" s="454"/>
      <c r="F197" s="548"/>
    </row>
    <row r="198" spans="1:6" ht="15.75">
      <c r="A198" s="450"/>
      <c r="B198" s="451" t="s">
        <v>381</v>
      </c>
      <c r="C198" s="452"/>
      <c r="D198" s="453"/>
      <c r="E198" s="454"/>
      <c r="F198" s="548"/>
    </row>
    <row r="199" spans="1:6" ht="15.75">
      <c r="A199" s="450"/>
      <c r="B199" s="451" t="s">
        <v>382</v>
      </c>
      <c r="C199" s="452"/>
      <c r="D199" s="453"/>
      <c r="E199" s="454"/>
      <c r="F199" s="551"/>
    </row>
    <row r="200" spans="1:6" ht="15.75">
      <c r="A200" s="450"/>
      <c r="B200" s="451" t="s">
        <v>383</v>
      </c>
      <c r="C200" s="455"/>
      <c r="D200" s="456"/>
      <c r="E200" s="454"/>
      <c r="F200" s="551"/>
    </row>
    <row r="201" spans="1:6" ht="15.75">
      <c r="A201" s="450"/>
      <c r="B201" s="405"/>
      <c r="C201" s="224" t="s">
        <v>233</v>
      </c>
      <c r="D201" s="225">
        <v>1</v>
      </c>
      <c r="E201" s="222"/>
      <c r="F201" s="537">
        <f>ROUND((D201*E201),2)</f>
        <v>0</v>
      </c>
    </row>
    <row r="202" spans="1:6" ht="15.75">
      <c r="A202" s="457"/>
      <c r="B202" s="458"/>
      <c r="C202" s="459"/>
      <c r="D202" s="460"/>
      <c r="E202" s="461"/>
      <c r="F202" s="537"/>
    </row>
    <row r="203" spans="1:6" ht="31.5">
      <c r="A203" s="426" t="s">
        <v>5</v>
      </c>
      <c r="B203" s="398" t="s">
        <v>384</v>
      </c>
      <c r="C203" s="224" t="s">
        <v>56</v>
      </c>
      <c r="D203" s="372">
        <v>15</v>
      </c>
      <c r="E203" s="416"/>
      <c r="F203" s="537">
        <f t="shared" ref="F203:F209" si="4">ROUND((D203*E203),2)</f>
        <v>0</v>
      </c>
    </row>
    <row r="204" spans="1:6" ht="15.75">
      <c r="A204" s="399"/>
      <c r="B204" s="398"/>
      <c r="C204" s="368"/>
      <c r="D204" s="400"/>
      <c r="E204" s="356"/>
      <c r="F204" s="537"/>
    </row>
    <row r="205" spans="1:6" ht="15.75">
      <c r="A205" s="341" t="s">
        <v>9</v>
      </c>
      <c r="B205" s="387" t="s">
        <v>371</v>
      </c>
      <c r="C205" s="368"/>
      <c r="D205" s="372"/>
      <c r="E205" s="356"/>
      <c r="F205" s="537"/>
    </row>
    <row r="206" spans="1:6" ht="15.75">
      <c r="A206" s="370"/>
      <c r="B206" s="398" t="s">
        <v>372</v>
      </c>
      <c r="C206" s="368" t="s">
        <v>75</v>
      </c>
      <c r="D206" s="372">
        <v>1</v>
      </c>
      <c r="E206" s="356"/>
      <c r="F206" s="537">
        <f t="shared" si="4"/>
        <v>0</v>
      </c>
    </row>
    <row r="207" spans="1:6" ht="15.75">
      <c r="A207" s="462"/>
      <c r="B207" s="398" t="s">
        <v>373</v>
      </c>
      <c r="C207" s="224" t="s">
        <v>56</v>
      </c>
      <c r="D207" s="372">
        <v>15</v>
      </c>
      <c r="E207" s="356"/>
      <c r="F207" s="537">
        <f t="shared" si="4"/>
        <v>0</v>
      </c>
    </row>
    <row r="208" spans="1:6" ht="15.75">
      <c r="A208" s="370"/>
      <c r="B208" s="398"/>
      <c r="C208" s="368"/>
      <c r="D208" s="372"/>
      <c r="E208" s="356"/>
      <c r="F208" s="537">
        <f t="shared" si="4"/>
        <v>0</v>
      </c>
    </row>
    <row r="209" spans="1:6" ht="47.25">
      <c r="A209" s="426" t="s">
        <v>13</v>
      </c>
      <c r="B209" s="398" t="s">
        <v>385</v>
      </c>
      <c r="C209" s="368" t="s">
        <v>233</v>
      </c>
      <c r="D209" s="429">
        <v>1</v>
      </c>
      <c r="E209" s="416"/>
      <c r="F209" s="537">
        <f t="shared" si="4"/>
        <v>0</v>
      </c>
    </row>
    <row r="210" spans="1:6" ht="15.75">
      <c r="A210" s="399"/>
      <c r="B210" s="398"/>
      <c r="C210" s="368"/>
      <c r="D210" s="400"/>
      <c r="E210" s="356"/>
      <c r="F210" s="552"/>
    </row>
    <row r="211" spans="1:6" ht="15.75">
      <c r="A211" s="409"/>
      <c r="B211" s="410" t="s">
        <v>386</v>
      </c>
      <c r="C211" s="411"/>
      <c r="D211" s="412"/>
      <c r="E211" s="375"/>
      <c r="F211" s="538">
        <f>SUM(F196:F210)</f>
        <v>0</v>
      </c>
    </row>
    <row r="212" spans="1:6" ht="19.5">
      <c r="A212" s="374"/>
      <c r="B212" s="463"/>
      <c r="C212" s="464"/>
      <c r="D212" s="465"/>
      <c r="E212" s="466"/>
      <c r="F212" s="553"/>
    </row>
    <row r="213" spans="1:6" ht="20.25">
      <c r="A213" s="467"/>
      <c r="B213" s="577" t="s">
        <v>387</v>
      </c>
      <c r="C213" s="577"/>
      <c r="D213" s="577"/>
      <c r="E213" s="577"/>
      <c r="F213" s="550"/>
    </row>
    <row r="214" spans="1:6" ht="15.75">
      <c r="A214" s="468"/>
      <c r="B214" s="468"/>
      <c r="C214" s="469"/>
      <c r="D214" s="447"/>
      <c r="E214" s="448"/>
      <c r="F214" s="550"/>
    </row>
    <row r="215" spans="1:6" ht="15.75">
      <c r="A215" s="467"/>
      <c r="B215" s="468" t="s">
        <v>388</v>
      </c>
      <c r="C215" s="469"/>
      <c r="D215" s="447"/>
      <c r="E215" s="448"/>
      <c r="F215" s="554">
        <f>F19</f>
        <v>0</v>
      </c>
    </row>
    <row r="216" spans="1:6" ht="15.75">
      <c r="A216" s="467"/>
      <c r="B216" s="468"/>
      <c r="C216" s="469"/>
      <c r="D216" s="447"/>
      <c r="E216" s="448"/>
      <c r="F216" s="554"/>
    </row>
    <row r="217" spans="1:6" ht="15.75">
      <c r="A217" s="467"/>
      <c r="B217" s="468" t="s">
        <v>389</v>
      </c>
      <c r="C217" s="469"/>
      <c r="D217" s="447"/>
      <c r="E217" s="448"/>
      <c r="F217" s="554">
        <f>F31</f>
        <v>0</v>
      </c>
    </row>
    <row r="218" spans="1:6" ht="15.75">
      <c r="A218" s="467"/>
      <c r="B218" s="468"/>
      <c r="C218" s="469"/>
      <c r="D218" s="447"/>
      <c r="E218" s="448"/>
      <c r="F218" s="554"/>
    </row>
    <row r="219" spans="1:6" ht="15.75">
      <c r="A219" s="467"/>
      <c r="B219" s="470" t="s">
        <v>390</v>
      </c>
      <c r="C219" s="469"/>
      <c r="D219" s="447"/>
      <c r="E219" s="448"/>
      <c r="F219" s="554">
        <f>F137</f>
        <v>0</v>
      </c>
    </row>
    <row r="220" spans="1:6" ht="15.75">
      <c r="A220" s="467"/>
      <c r="B220" s="470"/>
      <c r="C220" s="469"/>
      <c r="D220" s="447"/>
      <c r="E220" s="448"/>
      <c r="F220" s="554"/>
    </row>
    <row r="221" spans="1:6" ht="15.75">
      <c r="A221" s="467"/>
      <c r="B221" s="581" t="s">
        <v>391</v>
      </c>
      <c r="C221" s="581"/>
      <c r="D221" s="581"/>
      <c r="E221" s="448"/>
      <c r="F221" s="554">
        <f>F179</f>
        <v>0</v>
      </c>
    </row>
    <row r="222" spans="1:6" ht="15.75">
      <c r="A222" s="467"/>
      <c r="B222" s="470"/>
      <c r="C222" s="469"/>
      <c r="D222" s="447"/>
      <c r="E222" s="448"/>
      <c r="F222" s="554"/>
    </row>
    <row r="223" spans="1:6" ht="15.75">
      <c r="A223" s="467"/>
      <c r="B223" s="581" t="s">
        <v>392</v>
      </c>
      <c r="C223" s="581"/>
      <c r="D223" s="581"/>
      <c r="E223" s="448"/>
      <c r="F223" s="554">
        <f>F191</f>
        <v>0</v>
      </c>
    </row>
    <row r="224" spans="1:6" ht="15.75">
      <c r="A224" s="467"/>
      <c r="B224" s="468"/>
      <c r="C224" s="468"/>
      <c r="D224" s="471"/>
      <c r="E224" s="448"/>
      <c r="F224" s="554"/>
    </row>
    <row r="225" spans="1:6" ht="15.75">
      <c r="A225" s="467"/>
      <c r="B225" s="581" t="s">
        <v>393</v>
      </c>
      <c r="C225" s="581"/>
      <c r="D225" s="581"/>
      <c r="E225" s="448"/>
      <c r="F225" s="554">
        <f>F211</f>
        <v>0</v>
      </c>
    </row>
    <row r="226" spans="1:6" ht="15.75">
      <c r="A226" s="467"/>
      <c r="B226" s="468"/>
      <c r="C226" s="468"/>
      <c r="D226" s="471"/>
      <c r="E226" s="448"/>
      <c r="F226" s="554"/>
    </row>
    <row r="227" spans="1:6" ht="19.5">
      <c r="A227" s="472"/>
      <c r="B227" s="473" t="s">
        <v>394</v>
      </c>
      <c r="C227" s="474"/>
      <c r="D227" s="475"/>
      <c r="E227" s="582">
        <f>SUM(F215:F225)</f>
        <v>0</v>
      </c>
      <c r="F227" s="583"/>
    </row>
    <row r="228" spans="1:6" ht="19.5">
      <c r="A228" s="472"/>
      <c r="B228" s="476"/>
      <c r="C228" s="477"/>
      <c r="D228" s="478"/>
      <c r="E228" s="479"/>
      <c r="F228" s="479"/>
    </row>
    <row r="229" spans="1:6" ht="16.5">
      <c r="A229" s="480"/>
      <c r="B229" s="584"/>
      <c r="C229" s="584"/>
      <c r="D229" s="584"/>
      <c r="E229" s="584"/>
      <c r="F229" s="584"/>
    </row>
    <row r="230" spans="1:6" ht="18.75">
      <c r="A230" s="480"/>
      <c r="B230" s="481"/>
      <c r="C230" s="481"/>
      <c r="D230" s="482"/>
      <c r="E230" s="481"/>
      <c r="F230" s="481"/>
    </row>
    <row r="231" spans="1:6" ht="15.75">
      <c r="A231" s="483"/>
      <c r="B231" s="341"/>
      <c r="C231" s="578" t="s">
        <v>395</v>
      </c>
      <c r="D231" s="578"/>
      <c r="E231" s="578"/>
      <c r="F231" s="484"/>
    </row>
    <row r="232" spans="1:6" ht="15.75">
      <c r="A232" s="483"/>
      <c r="B232" s="485" t="s">
        <v>396</v>
      </c>
      <c r="C232" s="579" t="s">
        <v>397</v>
      </c>
      <c r="D232" s="579"/>
      <c r="E232" s="579"/>
      <c r="F232" s="484"/>
    </row>
    <row r="233" spans="1:6" ht="15.75">
      <c r="A233" s="486"/>
      <c r="B233" s="368" t="s">
        <v>398</v>
      </c>
      <c r="C233" s="580"/>
      <c r="D233" s="580"/>
      <c r="E233" s="580"/>
      <c r="F233" s="487"/>
    </row>
    <row r="234" spans="1:6" ht="15.75">
      <c r="A234" s="486"/>
      <c r="B234" s="368"/>
      <c r="C234" s="428"/>
      <c r="D234" s="429"/>
      <c r="E234" s="488"/>
      <c r="F234" s="487"/>
    </row>
  </sheetData>
  <mergeCells count="21">
    <mergeCell ref="C231:E231"/>
    <mergeCell ref="C232:E232"/>
    <mergeCell ref="C233:E233"/>
    <mergeCell ref="B221:D221"/>
    <mergeCell ref="B223:D223"/>
    <mergeCell ref="B225:D225"/>
    <mergeCell ref="E227:F227"/>
    <mergeCell ref="B229:F229"/>
    <mergeCell ref="B33:F33"/>
    <mergeCell ref="B139:C139"/>
    <mergeCell ref="B181:C181"/>
    <mergeCell ref="B193:C193"/>
    <mergeCell ref="B213:E213"/>
    <mergeCell ref="B15:E15"/>
    <mergeCell ref="B21:F21"/>
    <mergeCell ref="B31:D31"/>
    <mergeCell ref="B4:F4"/>
    <mergeCell ref="B6:F6"/>
    <mergeCell ref="B8:F8"/>
    <mergeCell ref="B10:F10"/>
    <mergeCell ref="B12:F12"/>
  </mergeCells>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8"/>
  <sheetViews>
    <sheetView view="pageBreakPreview" topLeftCell="A15" zoomScaleNormal="100" zoomScaleSheetLayoutView="100" workbookViewId="0">
      <selection activeCell="F29" sqref="F29"/>
    </sheetView>
  </sheetViews>
  <sheetFormatPr defaultRowHeight="15"/>
  <cols>
    <col min="2" max="2" width="35.85546875" customWidth="1"/>
    <col min="6" max="7" width="9.140625" style="182"/>
  </cols>
  <sheetData>
    <row r="2" spans="1:7" ht="15.75">
      <c r="A2" s="210" t="s">
        <v>256</v>
      </c>
      <c r="B2" s="210" t="s">
        <v>257</v>
      </c>
    </row>
    <row r="4" spans="1:7" ht="60">
      <c r="A4" s="211" t="s">
        <v>2</v>
      </c>
      <c r="B4" s="212" t="s">
        <v>258</v>
      </c>
    </row>
    <row r="5" spans="1:7">
      <c r="D5" t="s">
        <v>75</v>
      </c>
      <c r="E5">
        <v>1</v>
      </c>
      <c r="G5" s="515">
        <f>E5*F5</f>
        <v>0</v>
      </c>
    </row>
    <row r="6" spans="1:7">
      <c r="G6" s="515"/>
    </row>
    <row r="7" spans="1:7" ht="60">
      <c r="A7" s="211" t="s">
        <v>5</v>
      </c>
      <c r="B7" s="184" t="s">
        <v>406</v>
      </c>
      <c r="D7" t="s">
        <v>75</v>
      </c>
      <c r="E7">
        <v>1</v>
      </c>
      <c r="G7" s="515">
        <f>E7*F7</f>
        <v>0</v>
      </c>
    </row>
    <row r="8" spans="1:7">
      <c r="G8" s="515"/>
    </row>
    <row r="9" spans="1:7" ht="45">
      <c r="A9" s="211" t="s">
        <v>9</v>
      </c>
      <c r="B9" s="245" t="s">
        <v>407</v>
      </c>
      <c r="D9" t="s">
        <v>75</v>
      </c>
      <c r="E9">
        <v>1</v>
      </c>
      <c r="G9" s="515">
        <f>E9*F9</f>
        <v>0</v>
      </c>
    </row>
    <row r="10" spans="1:7">
      <c r="A10" s="211"/>
      <c r="G10" s="515"/>
    </row>
    <row r="11" spans="1:7" ht="45">
      <c r="A11" s="211" t="s">
        <v>13</v>
      </c>
      <c r="B11" s="184" t="s">
        <v>408</v>
      </c>
      <c r="D11" t="s">
        <v>222</v>
      </c>
      <c r="E11">
        <v>1</v>
      </c>
      <c r="G11" s="515">
        <f>E11*F11</f>
        <v>0</v>
      </c>
    </row>
    <row r="12" spans="1:7">
      <c r="A12" s="211"/>
      <c r="G12" s="515"/>
    </row>
    <row r="13" spans="1:7" ht="60">
      <c r="A13" s="211" t="s">
        <v>17</v>
      </c>
      <c r="B13" s="184" t="s">
        <v>409</v>
      </c>
      <c r="D13" t="s">
        <v>222</v>
      </c>
      <c r="E13">
        <v>1</v>
      </c>
      <c r="G13" s="515">
        <f>E13*F13</f>
        <v>0</v>
      </c>
    </row>
    <row r="14" spans="1:7">
      <c r="A14" s="211"/>
      <c r="G14" s="515"/>
    </row>
    <row r="15" spans="1:7" ht="45">
      <c r="A15" s="211" t="s">
        <v>20</v>
      </c>
      <c r="B15" s="184" t="s">
        <v>410</v>
      </c>
      <c r="D15" t="s">
        <v>222</v>
      </c>
      <c r="E15">
        <v>1</v>
      </c>
      <c r="G15" s="515">
        <f>E15*F15</f>
        <v>0</v>
      </c>
    </row>
    <row r="16" spans="1:7">
      <c r="A16" s="211"/>
      <c r="G16" s="515"/>
    </row>
    <row r="17" spans="1:7" ht="45">
      <c r="A17" s="211" t="s">
        <v>22</v>
      </c>
      <c r="B17" s="184" t="s">
        <v>411</v>
      </c>
      <c r="D17" t="s">
        <v>222</v>
      </c>
      <c r="E17">
        <v>1</v>
      </c>
      <c r="G17" s="515">
        <f>E17*F17</f>
        <v>0</v>
      </c>
    </row>
    <row r="18" spans="1:7">
      <c r="A18" s="211"/>
      <c r="G18" s="515"/>
    </row>
    <row r="19" spans="1:7" ht="45">
      <c r="A19" s="211" t="s">
        <v>24</v>
      </c>
      <c r="B19" s="184" t="s">
        <v>412</v>
      </c>
      <c r="D19" t="s">
        <v>222</v>
      </c>
      <c r="E19">
        <v>1</v>
      </c>
      <c r="G19" s="515">
        <f>E19*F19</f>
        <v>0</v>
      </c>
    </row>
    <row r="20" spans="1:7">
      <c r="A20" s="211"/>
      <c r="G20" s="515"/>
    </row>
    <row r="21" spans="1:7" ht="45">
      <c r="A21" s="211" t="s">
        <v>27</v>
      </c>
      <c r="B21" s="184" t="s">
        <v>413</v>
      </c>
      <c r="D21" t="s">
        <v>222</v>
      </c>
      <c r="E21">
        <v>1</v>
      </c>
      <c r="G21" s="515">
        <f>E21*F21</f>
        <v>0</v>
      </c>
    </row>
    <row r="22" spans="1:7">
      <c r="A22" s="211"/>
      <c r="G22" s="515"/>
    </row>
    <row r="23" spans="1:7" ht="45">
      <c r="A23" s="211" t="s">
        <v>150</v>
      </c>
      <c r="B23" s="184" t="s">
        <v>414</v>
      </c>
      <c r="D23" t="s">
        <v>222</v>
      </c>
      <c r="E23">
        <v>1</v>
      </c>
      <c r="G23" s="515">
        <f>E23*F23</f>
        <v>0</v>
      </c>
    </row>
    <row r="24" spans="1:7">
      <c r="A24" s="211"/>
      <c r="G24" s="515"/>
    </row>
    <row r="25" spans="1:7" ht="75">
      <c r="A25" s="211" t="s">
        <v>174</v>
      </c>
      <c r="B25" s="184" t="s">
        <v>415</v>
      </c>
      <c r="D25" t="s">
        <v>222</v>
      </c>
      <c r="E25">
        <v>1</v>
      </c>
      <c r="G25" s="515">
        <f t="shared" ref="G25" si="0">E25*F25</f>
        <v>0</v>
      </c>
    </row>
    <row r="26" spans="1:7">
      <c r="G26" s="515"/>
    </row>
    <row r="27" spans="1:7">
      <c r="G27" s="515"/>
    </row>
    <row r="28" spans="1:7">
      <c r="B28" s="213" t="s">
        <v>243</v>
      </c>
      <c r="C28" s="213"/>
      <c r="D28" s="213"/>
      <c r="E28" s="213"/>
      <c r="F28" s="246"/>
      <c r="G28" s="534">
        <f>SUM(G4:G25)</f>
        <v>0</v>
      </c>
    </row>
  </sheetData>
  <phoneticPr fontId="57" type="noConversion"/>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20"/>
  <sheetViews>
    <sheetView tabSelected="1" view="pageBreakPreview" zoomScale="90" zoomScaleNormal="100" zoomScaleSheetLayoutView="90" workbookViewId="0">
      <selection activeCell="G19" sqref="G19"/>
    </sheetView>
  </sheetViews>
  <sheetFormatPr defaultRowHeight="15"/>
  <cols>
    <col min="8" max="8" width="14.42578125" customWidth="1"/>
  </cols>
  <sheetData>
    <row r="2" spans="1:8" ht="15.75">
      <c r="A2" s="210" t="s">
        <v>245</v>
      </c>
      <c r="B2" s="210"/>
      <c r="C2" s="210"/>
      <c r="D2" s="210"/>
      <c r="E2" s="210"/>
      <c r="F2" s="210"/>
    </row>
    <row r="4" spans="1:8" ht="15.75" customHeight="1">
      <c r="A4" s="242" t="s">
        <v>246</v>
      </c>
      <c r="B4" s="242"/>
      <c r="C4" s="242"/>
      <c r="D4" s="242"/>
    </row>
    <row r="6" spans="1:8">
      <c r="A6" s="137" t="s">
        <v>248</v>
      </c>
      <c r="B6" s="137"/>
      <c r="C6" s="137"/>
      <c r="D6" s="137"/>
      <c r="E6" s="137"/>
      <c r="H6" s="515">
        <f>'Građ. obrt.-radovi'!F222</f>
        <v>0</v>
      </c>
    </row>
    <row r="7" spans="1:8">
      <c r="A7" s="137"/>
      <c r="B7" s="137"/>
      <c r="C7" s="137"/>
      <c r="D7" s="137"/>
      <c r="E7" s="137"/>
      <c r="H7" s="515"/>
    </row>
    <row r="8" spans="1:8">
      <c r="A8" s="137" t="s">
        <v>249</v>
      </c>
      <c r="B8" s="137"/>
      <c r="C8" s="137"/>
      <c r="D8" s="137"/>
      <c r="E8" s="137"/>
      <c r="H8" s="515">
        <f>'Građ. obrt.-radovi'!F224</f>
        <v>0</v>
      </c>
    </row>
    <row r="9" spans="1:8">
      <c r="A9" s="137"/>
      <c r="B9" s="137"/>
      <c r="C9" s="137"/>
      <c r="D9" s="137"/>
      <c r="E9" s="137"/>
      <c r="H9" s="515"/>
    </row>
    <row r="10" spans="1:8">
      <c r="A10" s="137" t="s">
        <v>250</v>
      </c>
      <c r="B10" s="137"/>
      <c r="C10" s="137"/>
      <c r="D10" s="137"/>
      <c r="E10" s="137"/>
      <c r="H10" s="515">
        <f>'Vodovod i kanalizacija'!F171</f>
        <v>0</v>
      </c>
    </row>
    <row r="11" spans="1:8">
      <c r="A11" s="137"/>
      <c r="B11" s="137"/>
      <c r="C11" s="137"/>
      <c r="D11" s="137"/>
      <c r="E11" s="137"/>
      <c r="H11" s="515"/>
    </row>
    <row r="12" spans="1:8">
      <c r="A12" s="137" t="s">
        <v>251</v>
      </c>
      <c r="B12" s="137"/>
      <c r="C12" s="137"/>
      <c r="D12" s="137"/>
      <c r="E12" s="137"/>
      <c r="H12" s="515">
        <f>'Strojarske instalacije'!H39</f>
        <v>0</v>
      </c>
    </row>
    <row r="13" spans="1:8">
      <c r="A13" s="137"/>
      <c r="B13" s="137"/>
      <c r="C13" s="137"/>
      <c r="D13" s="137"/>
      <c r="E13" s="137"/>
      <c r="H13" s="515"/>
    </row>
    <row r="14" spans="1:8">
      <c r="A14" s="137" t="s">
        <v>252</v>
      </c>
      <c r="B14" s="137"/>
      <c r="C14" s="137"/>
      <c r="D14" s="137"/>
      <c r="E14" s="137"/>
      <c r="H14" s="515">
        <f>'Elektrotehničke instalacije'!E227</f>
        <v>0</v>
      </c>
    </row>
    <row r="15" spans="1:8">
      <c r="A15" s="137"/>
      <c r="B15" s="137"/>
      <c r="C15" s="137"/>
      <c r="D15" s="137"/>
      <c r="E15" s="137"/>
      <c r="H15" s="515"/>
    </row>
    <row r="16" spans="1:8">
      <c r="A16" s="137" t="s">
        <v>255</v>
      </c>
      <c r="B16" s="137"/>
      <c r="C16" s="137"/>
      <c r="D16" s="137"/>
      <c r="E16" s="137"/>
      <c r="H16" s="515">
        <f>Oprema!G28</f>
        <v>0</v>
      </c>
    </row>
    <row r="17" spans="1:8">
      <c r="H17" s="515"/>
    </row>
    <row r="18" spans="1:8" ht="15.75">
      <c r="A18" s="243" t="s">
        <v>243</v>
      </c>
      <c r="B18" s="179"/>
      <c r="C18" s="179"/>
      <c r="D18" s="179"/>
      <c r="E18" s="179"/>
      <c r="F18" s="179"/>
      <c r="G18" s="179"/>
      <c r="H18" s="555">
        <f>SUM(H6:H16)</f>
        <v>0</v>
      </c>
    </row>
    <row r="19" spans="1:8">
      <c r="A19" s="244" t="s">
        <v>253</v>
      </c>
      <c r="B19" s="179"/>
      <c r="C19" s="179"/>
      <c r="D19" s="179"/>
      <c r="E19" s="179"/>
      <c r="F19" s="179"/>
      <c r="G19" s="179"/>
      <c r="H19" s="555">
        <f>H20-H18</f>
        <v>0</v>
      </c>
    </row>
    <row r="20" spans="1:8">
      <c r="A20" s="244" t="s">
        <v>254</v>
      </c>
      <c r="B20" s="179"/>
      <c r="C20" s="179"/>
      <c r="D20" s="179"/>
      <c r="E20" s="179"/>
      <c r="F20" s="179"/>
      <c r="G20" s="179"/>
      <c r="H20" s="555">
        <f>H18*1.25</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Građ. obrt.-radovi</vt:lpstr>
      <vt:lpstr>Vodovod i kanalizacija</vt:lpstr>
      <vt:lpstr>Strojarske instalacije</vt:lpstr>
      <vt:lpstr>Elektrotehničke instalacije</vt:lpstr>
      <vt:lpstr>Oprema</vt:lpstr>
      <vt:lpstr>Sveukupna rekapitulacija</vt:lpstr>
      <vt:lpstr>'Građ. obrt.-radovi'!Print_Area</vt:lpstr>
      <vt:lpstr>Oprema!Print_Area</vt:lpstr>
      <vt:lpstr>'Strojarske instalacije'!Print_Area</vt:lpstr>
      <vt:lpstr>'Vodovod i kanalizacija'!Print_Area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Grad Daruvar</dc:creator>
  <cp:lastModifiedBy>Grad Daruvar</cp:lastModifiedBy>
  <cp:lastPrinted>2026-06-26T09:32:20Z</cp:lastPrinted>
  <dcterms:created xsi:type="dcterms:W3CDTF">2026-04-03T07:36:30Z</dcterms:created>
  <dcterms:modified xsi:type="dcterms:W3CDTF">2026-07-23T06:57:34Z</dcterms:modified>
</cp:coreProperties>
</file>